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dev\oilanalytics\notebooks\"/>
    </mc:Choice>
  </mc:AlternateContent>
  <xr:revisionPtr revIDLastSave="0" documentId="8_{B38AF02D-D068-4EAC-B9CF-E2BA5A2BF3DA}" xr6:coauthVersionLast="45" xr6:coauthVersionMax="45" xr10:uidLastSave="{00000000-0000-0000-0000-000000000000}"/>
  <bookViews>
    <workbookView xWindow="-120" yWindow="-120" windowWidth="29040" windowHeight="17790" xr2:uid="{19D771DE-D165-4198-9973-E0CE3FBDE7AA}"/>
  </bookViews>
  <sheets>
    <sheet name="Liquids" sheetId="1" r:id="rId1"/>
    <sheet name="IEA_pivot" sheetId="13" r:id="rId2"/>
    <sheet name="Constants" sheetId="5" r:id="rId3"/>
    <sheet name="Links" sheetId="2" r:id="rId4"/>
    <sheet name="Parameters" sheetId="6" r:id="rId5"/>
  </sheets>
  <externalReferences>
    <externalReference r:id="rId6"/>
  </externalReferences>
  <definedNames>
    <definedName name="_2019">[1]Constants!$B$19</definedName>
    <definedName name="_2020">[1]Constants!$C$19</definedName>
    <definedName name="_2021">[1]Constants!$D$19</definedName>
    <definedName name="_2022">[1]Constants!$E$19</definedName>
    <definedName name="eia_sum_values">Constants!$A$3</definedName>
    <definedName name="iea_sum_values">Constants!$A$7</definedName>
  </definedNames>
  <calcPr calcId="191029"/>
  <pivotCaches>
    <pivotCache cacheId="3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EIA api_8d3710f5-93a1-43d0-8f7d-1c7e94eb3f5d" name="EIA api" connection="Query - EIA api"/>
          <x15:modelTable id="OPEC Demand_996a3ae5-daf7-412e-8cb7-33e0e7ef5fdf" name="OPEC Demand" connection="Query - OPEC Demand"/>
          <x15:modelTable id="IEA_6ff0db4e-b747-4331-9467-578f6191f96f" name="IEA" connection="Query - IEA"/>
          <x15:modelTable id="OPEC Supply_7a4c79f4-6400-4128-b79f-699188e2ead8" name="OPEC Supply" connection="Query - OPEC Supply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2" i="1" l="1"/>
  <c r="G2" i="1"/>
  <c r="F2" i="1"/>
  <c r="E2" i="1"/>
  <c r="W2" i="1"/>
  <c r="V2" i="1"/>
  <c r="U2" i="1"/>
  <c r="T2" i="1"/>
  <c r="R2" i="1"/>
  <c r="Q2" i="1"/>
  <c r="P2" i="1"/>
  <c r="O2" i="1"/>
  <c r="M2" i="1"/>
  <c r="L2" i="1"/>
  <c r="K2" i="1"/>
  <c r="J2" i="1"/>
  <c r="AH2" i="13"/>
  <c r="A7" i="5"/>
  <c r="N2" i="13"/>
  <c r="D2" i="13"/>
  <c r="M85" i="1"/>
  <c r="F66" i="1"/>
  <c r="J95" i="1"/>
  <c r="V85" i="1"/>
  <c r="Q85" i="1"/>
  <c r="O66" i="1"/>
  <c r="A3" i="5"/>
  <c r="H45" i="1"/>
  <c r="L66" i="1"/>
  <c r="F85" i="1"/>
  <c r="W45" i="1"/>
  <c r="L26" i="1"/>
  <c r="R56" i="1"/>
  <c r="R26" i="1"/>
  <c r="B2" i="13"/>
  <c r="H35" i="1"/>
  <c r="L75" i="1"/>
  <c r="E66" i="1"/>
  <c r="U26" i="1"/>
  <c r="K35" i="1"/>
  <c r="F35" i="1"/>
  <c r="W66" i="1"/>
  <c r="R75" i="1"/>
  <c r="F26" i="1"/>
  <c r="U56" i="1"/>
  <c r="P75" i="1"/>
  <c r="AI2" i="13"/>
  <c r="C2" i="13"/>
  <c r="K85" i="1"/>
  <c r="V45" i="1"/>
  <c r="P85" i="1"/>
  <c r="Z2" i="13"/>
  <c r="M56" i="1"/>
  <c r="V56" i="1"/>
  <c r="H2" i="13"/>
  <c r="G85" i="1"/>
  <c r="J75" i="1"/>
  <c r="U85" i="1"/>
  <c r="F2" i="13"/>
  <c r="I2" i="13"/>
  <c r="M95" i="1"/>
  <c r="L56" i="1"/>
  <c r="F75" i="1"/>
  <c r="E45" i="1"/>
  <c r="J26" i="1"/>
  <c r="V95" i="1"/>
  <c r="J35" i="1"/>
  <c r="R45" i="1"/>
  <c r="Q95" i="1"/>
  <c r="O75" i="1"/>
  <c r="J2" i="13"/>
  <c r="AP2" i="13"/>
  <c r="S2" i="13"/>
  <c r="E26" i="1"/>
  <c r="E56" i="1"/>
  <c r="V35" i="1"/>
  <c r="O85" i="1"/>
  <c r="AO2" i="13"/>
  <c r="H56" i="1"/>
  <c r="F95" i="1"/>
  <c r="W56" i="1"/>
  <c r="R66" i="1"/>
  <c r="O95" i="1"/>
  <c r="T45" i="1"/>
  <c r="H26" i="1"/>
  <c r="K75" i="1"/>
  <c r="T75" i="1"/>
  <c r="L2" i="13"/>
  <c r="M45" i="1"/>
  <c r="U66" i="1"/>
  <c r="K95" i="1"/>
  <c r="T95" i="1"/>
  <c r="O2" i="13"/>
  <c r="AN2" i="13"/>
  <c r="F45" i="1"/>
  <c r="O26" i="1"/>
  <c r="U2" i="13"/>
  <c r="AC2" i="13"/>
  <c r="G95" i="1"/>
  <c r="V75" i="1"/>
  <c r="Q75" i="1"/>
  <c r="Y2" i="13"/>
  <c r="AK2" i="13"/>
  <c r="AF2" i="13"/>
  <c r="P2" i="13"/>
  <c r="AM2" i="13"/>
  <c r="G2" i="13"/>
  <c r="H66" i="1"/>
  <c r="M35" i="1"/>
  <c r="L85" i="1"/>
  <c r="K45" i="1"/>
  <c r="E75" i="1"/>
  <c r="G35" i="1"/>
  <c r="P45" i="1"/>
  <c r="H95" i="1"/>
  <c r="W95" i="1"/>
  <c r="W26" i="1"/>
  <c r="X2" i="13"/>
  <c r="T35" i="1"/>
  <c r="T85" i="1"/>
  <c r="T2" i="13"/>
  <c r="AL2" i="13"/>
  <c r="K26" i="1"/>
  <c r="U75" i="1"/>
  <c r="P95" i="1"/>
  <c r="AJ2" i="13"/>
  <c r="G26" i="1"/>
  <c r="Q66" i="1"/>
  <c r="Q2" i="13"/>
  <c r="M75" i="1"/>
  <c r="J85" i="1"/>
  <c r="O35" i="1"/>
  <c r="AA2" i="13"/>
  <c r="W2" i="13"/>
  <c r="AG2" i="13"/>
  <c r="H75" i="1"/>
  <c r="L35" i="1"/>
  <c r="L95" i="1"/>
  <c r="K56" i="1"/>
  <c r="E85" i="1"/>
  <c r="W75" i="1"/>
  <c r="E35" i="1"/>
  <c r="T56" i="1"/>
  <c r="R85" i="1"/>
  <c r="P56" i="1"/>
  <c r="R35" i="1"/>
  <c r="E2" i="13"/>
  <c r="A1" i="13"/>
  <c r="AQ2" i="13"/>
  <c r="AD2" i="13"/>
  <c r="H85" i="1"/>
  <c r="G45" i="1"/>
  <c r="E15" i="1"/>
  <c r="K66" i="1"/>
  <c r="E95" i="1"/>
  <c r="W85" i="1"/>
  <c r="U45" i="1"/>
  <c r="T66" i="1"/>
  <c r="R95" i="1"/>
  <c r="P66" i="1"/>
  <c r="T26" i="1"/>
  <c r="V2" i="13"/>
  <c r="AB2" i="13"/>
  <c r="A3" i="13"/>
  <c r="R2" i="13"/>
  <c r="G56" i="1"/>
  <c r="J45" i="1"/>
  <c r="Q26" i="1"/>
  <c r="H3" i="13"/>
  <c r="M2" i="13"/>
  <c r="G66" i="1"/>
  <c r="J56" i="1"/>
  <c r="Q45" i="1"/>
  <c r="AE2" i="13"/>
  <c r="G75" i="1"/>
  <c r="J66" i="1"/>
  <c r="Q56" i="1"/>
  <c r="AA3" i="13"/>
  <c r="K2" i="13"/>
  <c r="M66" i="1"/>
  <c r="V66" i="1"/>
  <c r="O45" i="1"/>
  <c r="Q3" i="13"/>
  <c r="F56" i="1"/>
  <c r="U35" i="1"/>
  <c r="U95" i="1"/>
  <c r="O56" i="1"/>
  <c r="Q35" i="1"/>
  <c r="M26" i="1"/>
  <c r="V26" i="1"/>
  <c r="L45" i="1"/>
  <c r="S3" i="13"/>
  <c r="E3" i="13"/>
  <c r="R3" i="13"/>
  <c r="AP3" i="13"/>
  <c r="P3" i="13"/>
  <c r="U3" i="13"/>
  <c r="W3" i="13"/>
  <c r="C3" i="13"/>
  <c r="AQ3" i="13"/>
  <c r="Y3" i="13"/>
  <c r="L3" i="13"/>
  <c r="O3" i="13"/>
  <c r="F3" i="13"/>
  <c r="X3" i="13"/>
  <c r="AO3" i="13"/>
  <c r="AI3" i="13"/>
  <c r="I3" i="13"/>
  <c r="AK3" i="13"/>
  <c r="T3" i="13"/>
  <c r="B3" i="13"/>
  <c r="M3" i="13"/>
  <c r="N3" i="13"/>
  <c r="AH3" i="13"/>
  <c r="AD3" i="13"/>
  <c r="V3" i="13"/>
  <c r="AB3" i="13"/>
  <c r="K3" i="13"/>
  <c r="Z3" i="13"/>
  <c r="J3" i="13"/>
  <c r="D3" i="13"/>
  <c r="AJ3" i="13"/>
  <c r="A4" i="13"/>
  <c r="Q4" i="13"/>
  <c r="AP4" i="13"/>
  <c r="U4" i="13"/>
  <c r="AE4" i="13"/>
  <c r="M4" i="13"/>
  <c r="B4" i="13"/>
  <c r="D4" i="13"/>
  <c r="C4" i="13"/>
  <c r="H4" i="13"/>
  <c r="AK4" i="13"/>
  <c r="W4" i="13"/>
  <c r="X4" i="13"/>
  <c r="R4" i="13"/>
  <c r="AC4" i="13"/>
  <c r="AG4" i="13"/>
  <c r="E4" i="13"/>
  <c r="AF4" i="13"/>
  <c r="S4" i="13"/>
  <c r="P4" i="13"/>
  <c r="J4" i="13"/>
  <c r="AB4" i="13"/>
  <c r="L4" i="13"/>
  <c r="Y4" i="13"/>
  <c r="AQ4" i="13"/>
  <c r="AH4" i="13"/>
  <c r="AI4" i="13"/>
  <c r="F4" i="13"/>
  <c r="AA4" i="13"/>
  <c r="I4" i="13"/>
  <c r="AN4" i="13"/>
  <c r="O4" i="13"/>
  <c r="AO4" i="13"/>
  <c r="Z4" i="13"/>
  <c r="G4" i="13"/>
  <c r="AD4" i="13"/>
  <c r="S95" i="1" l="1"/>
  <c r="S85" i="1"/>
  <c r="S75" i="1"/>
  <c r="S66" i="1"/>
  <c r="S56" i="1"/>
  <c r="S45" i="1"/>
  <c r="X95" i="1"/>
  <c r="X85" i="1"/>
  <c r="X75" i="1"/>
  <c r="X66" i="1"/>
  <c r="X56" i="1"/>
  <c r="X45" i="1"/>
  <c r="N95" i="1"/>
  <c r="N85" i="1"/>
  <c r="N75" i="1"/>
  <c r="N66" i="1"/>
  <c r="N56" i="1"/>
  <c r="N45" i="1"/>
  <c r="I95" i="1"/>
  <c r="I85" i="1"/>
  <c r="I75" i="1"/>
  <c r="I66" i="1"/>
  <c r="I56" i="1"/>
  <c r="I45" i="1"/>
  <c r="O3" i="1"/>
  <c r="P3" i="1"/>
  <c r="Q3" i="1"/>
  <c r="R3" i="1"/>
  <c r="T3" i="1"/>
  <c r="U3" i="1"/>
  <c r="V3" i="1"/>
  <c r="W3" i="1"/>
  <c r="J3" i="1"/>
  <c r="E3" i="1"/>
  <c r="K3" i="1"/>
  <c r="F3" i="1"/>
  <c r="L3" i="1"/>
  <c r="G3" i="1"/>
  <c r="M3" i="1"/>
  <c r="H3" i="1"/>
  <c r="N35" i="1"/>
  <c r="I35" i="1"/>
  <c r="X26" i="1"/>
  <c r="I26" i="1"/>
  <c r="N26" i="1"/>
  <c r="X1" i="1"/>
  <c r="AE3" i="13"/>
  <c r="N4" i="13"/>
  <c r="T114" i="1"/>
  <c r="P114" i="1"/>
  <c r="V105" i="1"/>
  <c r="Q114" i="1"/>
  <c r="O114" i="1"/>
  <c r="AL3" i="13"/>
  <c r="O105" i="1"/>
  <c r="P26" i="1"/>
  <c r="T15" i="1"/>
  <c r="W114" i="1"/>
  <c r="J114" i="1"/>
  <c r="W35" i="1"/>
  <c r="G3" i="13"/>
  <c r="R15" i="1"/>
  <c r="L114" i="1"/>
  <c r="G114" i="1"/>
  <c r="V114" i="1"/>
  <c r="AF3" i="13"/>
  <c r="P35" i="1"/>
  <c r="AM3" i="13"/>
  <c r="W15" i="1"/>
  <c r="K114" i="1"/>
  <c r="M105" i="1"/>
  <c r="U114" i="1"/>
  <c r="F114" i="1"/>
  <c r="K105" i="1"/>
  <c r="AC3" i="13"/>
  <c r="AL4" i="13"/>
  <c r="F105" i="1"/>
  <c r="W105" i="1"/>
  <c r="P105" i="1"/>
  <c r="Q105" i="1"/>
  <c r="AG3" i="13"/>
  <c r="AN3" i="13"/>
  <c r="K4" i="13"/>
  <c r="H105" i="1"/>
  <c r="O15" i="1"/>
  <c r="U105" i="1"/>
  <c r="V15" i="1"/>
  <c r="R105" i="1"/>
  <c r="R114" i="1"/>
  <c r="L105" i="1"/>
  <c r="AM4" i="13"/>
  <c r="G105" i="1"/>
  <c r="J105" i="1"/>
  <c r="Q15" i="1"/>
  <c r="P15" i="1"/>
  <c r="T4" i="13"/>
  <c r="T105" i="1"/>
  <c r="E114" i="1"/>
  <c r="E105" i="1"/>
  <c r="V4" i="13"/>
  <c r="AJ4" i="13"/>
  <c r="H114" i="1"/>
  <c r="M114" i="1"/>
  <c r="U15" i="1"/>
  <c r="X35" i="1" l="1"/>
  <c r="I105" i="1"/>
  <c r="I114" i="1"/>
  <c r="N114" i="1"/>
  <c r="N105" i="1"/>
  <c r="S26" i="1"/>
  <c r="X114" i="1"/>
  <c r="S35" i="1"/>
  <c r="X105" i="1"/>
  <c r="S114" i="1"/>
  <c r="S105" i="1"/>
  <c r="N1" i="1"/>
  <c r="I1" i="1"/>
  <c r="S1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4B71A75-020A-4605-8F4F-4BE0720F8E8B}" name="Query - EIA api" description="Connection to the 'EIA api' query in the workbook." type="100" refreshedVersion="6" minRefreshableVersion="5">
    <extLst>
      <ext xmlns:x15="http://schemas.microsoft.com/office/spreadsheetml/2010/11/main" uri="{DE250136-89BD-433C-8126-D09CA5730AF9}">
        <x15:connection id="aadb02a0-834c-43bd-b79d-8e1596124742"/>
      </ext>
    </extLst>
  </connection>
  <connection id="2" xr16:uid="{41CA1CDB-1E9E-49E9-B893-FAA63451847E}" keepAlive="1" name="Query - fParameters" description="Connection to the 'fParameters' query in the workbook." type="5" refreshedVersion="0" background="1">
    <dbPr connection="Provider=Microsoft.Mashup.OleDb.1;Data Source=$Workbook$;Location=fParameters;Extended Properties=&quot;&quot;" command="SELECT * FROM [fParameters]"/>
  </connection>
  <connection id="3" xr16:uid="{5B47DC27-7A16-4C98-AD7E-16B9084B9893}" name="Query - IEA" description="Connection to the 'IEA' query in the workbook." type="100" refreshedVersion="6" minRefreshableVersion="5">
    <extLst>
      <ext xmlns:x15="http://schemas.microsoft.com/office/spreadsheetml/2010/11/main" uri="{DE250136-89BD-433C-8126-D09CA5730AF9}">
        <x15:connection id="d30c64da-4786-4ef2-a00c-3dce34efb17a">
          <x15:oledbPr connection="Provider=Microsoft.Mashup.OleDb.1;Data Source=$Workbook$;Location=IEA;Extended Properties=&quot;&quot;">
            <x15:dbTables>
              <x15:dbTable name="IEA"/>
            </x15:dbTables>
          </x15:oledbPr>
        </x15:connection>
      </ext>
    </extLst>
  </connection>
  <connection id="4" xr16:uid="{A489242F-5ABC-413D-A6D3-D105B8DF2459}" name="Query - OPEC Demand" description="Connection to the 'OPEC Demand' query in the workbook." type="100" refreshedVersion="6" minRefreshableVersion="5">
    <extLst>
      <ext xmlns:x15="http://schemas.microsoft.com/office/spreadsheetml/2010/11/main" uri="{DE250136-89BD-433C-8126-D09CA5730AF9}">
        <x15:connection id="7b112b86-fc9b-4066-81d8-689ad166aa1e"/>
      </ext>
    </extLst>
  </connection>
  <connection id="5" xr16:uid="{192E1492-A551-4996-809E-77E3DE5A94BA}" name="Query - OPEC Supply" description="Connection to the 'OPEC Supply' query in the workbook." type="100" refreshedVersion="6" minRefreshableVersion="5">
    <extLst>
      <ext xmlns:x15="http://schemas.microsoft.com/office/spreadsheetml/2010/11/main" uri="{DE250136-89BD-433C-8126-D09CA5730AF9}">
        <x15:connection id="6f592993-0ed6-4fe9-bdcd-c0fcc2b5003a">
          <x15:oledbPr connection="Provider=Microsoft.Mashup.OleDb.1;Data Source=$Workbook$;Location=&quot;OPEC Supply&quot;;Extended Properties=&quot;&quot;">
            <x15:dbTables>
              <x15:dbTable name="OPEC Supply"/>
            </x15:dbTables>
          </x15:oledbPr>
        </x15:connection>
      </ext>
    </extLst>
  </connection>
  <connection id="6" xr16:uid="{4ED32C03-93C3-4727-A0B7-B60362834AC5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0">
    <s v="ThisWorkbookDataModel"/>
    <s v="[FTSDashData].[ReferenceDate (Year)].&amp;[2019]"/>
    <s v="[FTSDashData].[ReferenceDate (Year)].&amp;[2020]"/>
    <s v="[FTSDashData].[ReferenceDate (Year)].&amp;[2021]"/>
    <s v="[FTSDashData].[ReferenceDate (Year)].&amp;[2022]"/>
    <s v="[EIA api].[Date].&amp;[2020Q3]"/>
    <s v="[EIA api].[Date].&amp;[2020Q2]"/>
    <s v="[EIA api].[Date].&amp;[2021Q1]"/>
    <s v="[EIA api].[Date].&amp;[2020Q1]"/>
    <s v="[EIA api].[Date].&amp;[2020Q4]"/>
    <s v="[EIA api].[Date].&amp;[2022Q4]"/>
    <s v="[EIA api].[Date].&amp;[2019Q4]"/>
    <s v="[EIA api].[Date].&amp;[2022Q2]"/>
    <s v="[EIA api].[Date].&amp;[2022Q3]"/>
    <s v="[EIA api].[Date].&amp;[2019Q3]"/>
    <s v="[EIA api].[Date].&amp;[2019Q2]"/>
    <s v="[EIA api].[Date].&amp;[2021Q3]"/>
    <s v="[EIA api].[Date].&amp;[2022Q1]"/>
    <s v="[EIA api].[Date].&amp;[2019Q1]"/>
    <s v="[Measures].[Sum of Values]"/>
    <s v="[EIA api].[Date].&amp;[2021Q2]"/>
    <s v="[EIA api].[Date].&amp;[2021Q4]"/>
    <s v="[EIA api].[Item].&amp;[Total OPEC Petroleum Supply, Quarterly]"/>
    <s v="[EIA api].[Item].&amp;[OPEC non-Crude Oil Liquids Production, Quarterly]"/>
    <s v="[EIA api].[Item].&amp;[Total non-OPEC liquids, Quarterly]"/>
    <s v="[IEA].[Balitem].[All]"/>
    <s v="[IEA].[Balitem].&amp;[OPECCUR]"/>
    <s v="[IEA].[Balitem].&amp;[LATAMDEM]"/>
    <s v="[IEA].[Balitem].&amp;[AOCSUP]"/>
    <s v="[IEA].[Balitem].&amp;[FSUDEM]"/>
    <s v="[IEA].[Balitem].&amp;[AFRICASUP]"/>
    <s v="[IEA].[Balitem].&amp;[AFRICADEM]"/>
    <s v="[IEA].[Balitem].&amp;[STCHGOVT]"/>
    <s v="[IEA].[Balitem].&amp;[NOECDSUP]"/>
    <s v="[IEA].[Balitem].&amp;[OTHASIASUP]"/>
    <s v="[IEA].[Balitem].&amp;[MISBAL]"/>
    <s v="[IEA].[Balitem].&amp;[CHINADEM]"/>
    <s v="[IEA].[Date].&amp;[1Q2021]"/>
    <s v="[IEA].[Balitem].&amp;[CALLOPECCU]"/>
    <s v="[IEA].[Balitem].&amp;[TOTALSUP]"/>
    <s v="[IEA].[Balitem].&amp;[OPECCRUD]"/>
    <s v="[IEA].[Balitem].&amp;[GLOBIOTOT]"/>
    <s v="[IEA].[Balitem].&amp;[AOCDEM]"/>
    <s v="[IEA].[Balitem].&amp;[TOTALDEM]"/>
    <s v="[IEA].[Balitem].&amp;[AMEDEM]"/>
    <s v="[IEA].[Balitem].&amp;[NOPECTOT]"/>
    <s v="[IEA].[Balitem].&amp;[NONOPECCUR]"/>
    <s v="[Measures].[Sum of Value]"/>
    <s v="[IEA].[Balitem].&amp;[NOECDDEM]"/>
    <s v="[IEA].[Balitem].&amp;[TOTALSTCH]"/>
    <s v="[IEA].[Balitem].&amp;[OECDSUP]"/>
    <s v="[IEA].[Balitem].&amp;[FSUSUP]"/>
    <s v="[IEA].[Balitem].&amp;[AMESUP]"/>
    <s v="[IEA].[Balitem].&amp;[OECDDEM]"/>
    <s v="[IEA].[Balitem].&amp;[STCHOECD]"/>
    <s v="[IEA].[Balitem].&amp;[FLOATSTOR]"/>
    <s v="[IEA].[Balitem].&amp;[STCHINDUS]"/>
    <s v="[IEA].[Balitem].&amp;[EURODEM]"/>
    <s v="[IEA].[Balitem].&amp;[PROCGAIN]"/>
    <s v="[IEA].[Balitem].&amp;[EASTEURSUP]"/>
    <s v="[IEA].[Balitem].&amp;[EASTEURDEM]"/>
    <s v="[IEA].[Balitem].&amp;[MIDEASTDEM]"/>
    <s v="[IEA].[Balitem].&amp;[OPECNGLS]"/>
    <s v="[IEA].[Balitem].&amp;[EUROSUP]"/>
    <s v="[IEA].[Balitem].&amp;[MIDEASTSUP]"/>
    <s v="[IEA].[Balitem].&amp;[OTHASIADEM]"/>
    <s v="[IEA].[Balitem].&amp;[CHINASUP]"/>
    <s v="[IEA].[Balitem].&amp;[OPECTOT]"/>
    <s v="[IEA].[Balitem].&amp;[LATAMSUP]"/>
    <s v="{([IEA].[Date].&amp;[1Q2021])}"/>
    <s v="[IEA].[Date].&amp;[4Q2021]"/>
    <s v="[IEA].[Date].&amp;[3Q2021]"/>
    <s v="[IEA].[Date].&amp;[2Q2021]"/>
    <s v="[IEA].[Date].&amp;[3Q2022]"/>
    <s v="[IEA].[Date].&amp;[2Q2022]"/>
    <s v="[IEA].[Date].&amp;[1Q2022]"/>
    <s v="[IEA].[Date].&amp;[4Q2022]"/>
    <s v="[EIA api].[Item].&amp;[Liquid Fuels Consumption, Total World, Quarterly]"/>
    <s v="[EIA api].[Item].&amp;[Liquid Fuels Consumption, China, Quarterly]"/>
    <s v="[EIA api].[Item].&amp;[Liquid Fuels Consumption, Total Asia and Oceania, Quarterly]"/>
  </metadataStrings>
  <mdxMetadata count="237">
    <mdx n="0" f="m">
      <t c="1">
        <n x="1"/>
      </t>
    </mdx>
    <mdx n="0" f="m">
      <t c="1">
        <n x="2"/>
      </t>
    </mdx>
    <mdx n="0" f="m">
      <t c="1">
        <n x="3"/>
      </t>
    </mdx>
    <mdx n="0" f="m">
      <t c="1">
        <n x="4"/>
      </t>
    </mdx>
    <mdx n="0" f="m">
      <t c="1">
        <n x="19"/>
      </t>
    </mdx>
    <mdx n="0" f="v">
      <t c="3">
        <n x="19"/>
        <n x="8"/>
        <n x="22"/>
      </t>
    </mdx>
    <mdx n="0" f="v">
      <t c="3">
        <n x="19"/>
        <n x="7"/>
        <n x="22"/>
      </t>
    </mdx>
    <mdx n="0" f="v">
      <t c="3">
        <n x="19"/>
        <n x="9"/>
        <n x="22"/>
      </t>
    </mdx>
    <mdx n="0" f="v">
      <t c="3">
        <n x="19"/>
        <n x="5"/>
        <n x="22"/>
      </t>
    </mdx>
    <mdx n="0" f="v">
      <t c="3">
        <n x="19"/>
        <n x="6"/>
        <n x="22"/>
      </t>
    </mdx>
    <mdx n="0" f="v">
      <t c="3">
        <n x="19"/>
        <n x="20"/>
        <n x="22"/>
      </t>
    </mdx>
    <mdx n="0" f="v">
      <t c="3">
        <n x="19"/>
        <n x="21"/>
        <n x="22"/>
      </t>
    </mdx>
    <mdx n="0" f="v">
      <t c="3">
        <n x="19"/>
        <n x="16"/>
        <n x="22"/>
      </t>
    </mdx>
    <mdx n="0" f="v">
      <t c="3">
        <n x="19"/>
        <n x="14"/>
        <n x="22"/>
      </t>
    </mdx>
    <mdx n="0" f="v">
      <t c="3">
        <n x="19"/>
        <n x="15"/>
        <n x="22"/>
      </t>
    </mdx>
    <mdx n="0" f="v">
      <t c="3">
        <n x="19"/>
        <n x="18"/>
        <n x="22"/>
      </t>
    </mdx>
    <mdx n="0" f="v">
      <t c="3">
        <n x="19"/>
        <n x="11"/>
        <n x="22"/>
      </t>
    </mdx>
    <mdx n="0" f="v">
      <t c="3">
        <n x="19"/>
        <n x="10"/>
        <n x="22"/>
      </t>
    </mdx>
    <mdx n="0" f="v">
      <t c="3">
        <n x="19"/>
        <n x="12"/>
        <n x="22"/>
      </t>
    </mdx>
    <mdx n="0" f="v">
      <t c="3">
        <n x="19"/>
        <n x="13"/>
        <n x="22"/>
      </t>
    </mdx>
    <mdx n="0" f="v">
      <t c="3">
        <n x="19"/>
        <n x="17"/>
        <n x="22"/>
      </t>
    </mdx>
    <mdx n="0" f="v">
      <t c="3">
        <n x="19"/>
        <n x="7"/>
        <n x="23"/>
      </t>
    </mdx>
    <mdx n="0" f="v">
      <t c="3">
        <n x="19"/>
        <n x="18"/>
        <n x="23"/>
      </t>
    </mdx>
    <mdx n="0" f="v">
      <t c="3">
        <n x="19"/>
        <n x="16"/>
        <n x="23"/>
      </t>
    </mdx>
    <mdx n="0" f="v">
      <t c="3">
        <n x="19"/>
        <n x="15"/>
        <n x="23"/>
      </t>
    </mdx>
    <mdx n="0" f="v">
      <t c="3">
        <n x="19"/>
        <n x="21"/>
        <n x="23"/>
      </t>
    </mdx>
    <mdx n="0" f="v">
      <t c="3">
        <n x="19"/>
        <n x="11"/>
        <n x="23"/>
      </t>
    </mdx>
    <mdx n="0" f="v">
      <t c="3">
        <n x="19"/>
        <n x="17"/>
        <n x="23"/>
      </t>
    </mdx>
    <mdx n="0" f="v">
      <t c="3">
        <n x="19"/>
        <n x="12"/>
        <n x="23"/>
      </t>
    </mdx>
    <mdx n="0" f="v">
      <t c="3">
        <n x="19"/>
        <n x="9"/>
        <n x="23"/>
      </t>
    </mdx>
    <mdx n="0" f="v">
      <t c="3">
        <n x="19"/>
        <n x="20"/>
        <n x="23"/>
      </t>
    </mdx>
    <mdx n="0" f="v">
      <t c="3">
        <n x="19"/>
        <n x="14"/>
        <n x="23"/>
      </t>
    </mdx>
    <mdx n="0" f="v">
      <t c="3">
        <n x="19"/>
        <n x="8"/>
        <n x="23"/>
      </t>
    </mdx>
    <mdx n="0" f="v">
      <t c="3">
        <n x="19"/>
        <n x="13"/>
        <n x="23"/>
      </t>
    </mdx>
    <mdx n="0" f="v">
      <t c="3">
        <n x="19"/>
        <n x="6"/>
        <n x="23"/>
      </t>
    </mdx>
    <mdx n="0" f="v">
      <t c="3">
        <n x="19"/>
        <n x="10"/>
        <n x="23"/>
      </t>
    </mdx>
    <mdx n="0" f="v">
      <t c="3">
        <n x="19"/>
        <n x="5"/>
        <n x="23"/>
      </t>
    </mdx>
    <mdx n="0" f="v">
      <t c="3">
        <n x="19"/>
        <n x="15"/>
        <n x="24"/>
      </t>
    </mdx>
    <mdx n="0" f="v">
      <t c="3">
        <n x="19"/>
        <n x="7"/>
        <n x="24"/>
      </t>
    </mdx>
    <mdx n="0" f="v">
      <t c="3">
        <n x="19"/>
        <n x="18"/>
        <n x="24"/>
      </t>
    </mdx>
    <mdx n="0" f="v">
      <t c="3">
        <n x="19"/>
        <n x="16"/>
        <n x="24"/>
      </t>
    </mdx>
    <mdx n="0" f="v">
      <t c="3">
        <n x="19"/>
        <n x="21"/>
        <n x="24"/>
      </t>
    </mdx>
    <mdx n="0" f="v">
      <t c="3">
        <n x="19"/>
        <n x="14"/>
        <n x="24"/>
      </t>
    </mdx>
    <mdx n="0" f="v">
      <t c="3">
        <n x="19"/>
        <n x="20"/>
        <n x="24"/>
      </t>
    </mdx>
    <mdx n="0" f="v">
      <t c="3">
        <n x="19"/>
        <n x="12"/>
        <n x="24"/>
      </t>
    </mdx>
    <mdx n="0" f="v">
      <t c="3">
        <n x="19"/>
        <n x="9"/>
        <n x="24"/>
      </t>
    </mdx>
    <mdx n="0" f="v">
      <t c="3">
        <n x="19"/>
        <n x="11"/>
        <n x="24"/>
      </t>
    </mdx>
    <mdx n="0" f="v">
      <t c="3">
        <n x="19"/>
        <n x="17"/>
        <n x="24"/>
      </t>
    </mdx>
    <mdx n="0" f="v">
      <t c="3">
        <n x="19"/>
        <n x="8"/>
        <n x="24"/>
      </t>
    </mdx>
    <mdx n="0" f="v">
      <t c="3">
        <n x="19"/>
        <n x="13"/>
        <n x="24"/>
      </t>
    </mdx>
    <mdx n="0" f="v">
      <t c="3">
        <n x="19"/>
        <n x="6"/>
        <n x="24"/>
      </t>
    </mdx>
    <mdx n="0" f="v">
      <t c="3">
        <n x="19"/>
        <n x="10"/>
        <n x="24"/>
      </t>
    </mdx>
    <mdx n="0" f="v">
      <t c="3">
        <n x="19"/>
        <n x="5"/>
        <n x="24"/>
      </t>
    </mdx>
    <mdx n="0" f="m">
      <t c="1">
        <n x="25"/>
      </t>
    </mdx>
    <mdx n="0" f="m">
      <t c="1">
        <n x="26"/>
      </t>
    </mdx>
    <mdx n="0" f="m">
      <t c="1">
        <n x="27"/>
      </t>
    </mdx>
    <mdx n="0" f="m">
      <t c="1">
        <n x="28"/>
      </t>
    </mdx>
    <mdx n="0" f="m">
      <t c="1">
        <n x="29"/>
      </t>
    </mdx>
    <mdx n="0" f="m">
      <t c="1">
        <n x="30"/>
      </t>
    </mdx>
    <mdx n="0" f="m">
      <t c="1">
        <n x="31"/>
      </t>
    </mdx>
    <mdx n="0" f="m">
      <t c="1">
        <n x="32"/>
      </t>
    </mdx>
    <mdx n="0" f="m">
      <t c="1">
        <n x="33"/>
      </t>
    </mdx>
    <mdx n="0" f="m">
      <t c="1">
        <n x="34"/>
      </t>
    </mdx>
    <mdx n="0" f="m">
      <t c="1">
        <n x="35"/>
      </t>
    </mdx>
    <mdx n="0" f="m">
      <t c="1">
        <n x="36"/>
      </t>
    </mdx>
    <mdx n="0" f="m">
      <t c="1">
        <n x="37"/>
      </t>
    </mdx>
    <mdx n="0" f="m">
      <t c="1">
        <n x="38"/>
      </t>
    </mdx>
    <mdx n="0" f="m">
      <t c="1">
        <n x="39"/>
      </t>
    </mdx>
    <mdx n="0" f="m">
      <t c="1">
        <n x="40"/>
      </t>
    </mdx>
    <mdx n="0" f="m">
      <t c="1">
        <n x="41"/>
      </t>
    </mdx>
    <mdx n="0" f="m">
      <t c="1">
        <n x="42"/>
      </t>
    </mdx>
    <mdx n="0" f="m">
      <t c="1">
        <n x="43"/>
      </t>
    </mdx>
    <mdx n="0" f="m">
      <t c="1">
        <n x="44"/>
      </t>
    </mdx>
    <mdx n="0" f="m">
      <t c="1">
        <n x="45"/>
      </t>
    </mdx>
    <mdx n="0" f="m">
      <t c="1">
        <n x="46"/>
      </t>
    </mdx>
    <mdx n="0" f="m">
      <t c="1">
        <n x="47"/>
      </t>
    </mdx>
    <mdx n="0" f="m">
      <t c="1">
        <n x="48"/>
      </t>
    </mdx>
    <mdx n="0" f="m">
      <t c="1">
        <n x="49"/>
      </t>
    </mdx>
    <mdx n="0" f="m">
      <t c="1">
        <n x="50"/>
      </t>
    </mdx>
    <mdx n="0" f="m">
      <t c="1">
        <n x="51"/>
      </t>
    </mdx>
    <mdx n="0" f="m">
      <t c="1">
        <n x="52"/>
      </t>
    </mdx>
    <mdx n="0" f="m">
      <t c="1">
        <n x="53"/>
      </t>
    </mdx>
    <mdx n="0" f="m">
      <t c="1">
        <n x="54"/>
      </t>
    </mdx>
    <mdx n="0" f="m">
      <t c="1">
        <n x="55"/>
      </t>
    </mdx>
    <mdx n="0" f="m">
      <t c="1">
        <n x="56"/>
      </t>
    </mdx>
    <mdx n="0" f="m">
      <t c="1">
        <n x="57"/>
      </t>
    </mdx>
    <mdx n="0" f="m">
      <t c="1">
        <n x="58"/>
      </t>
    </mdx>
    <mdx n="0" f="m">
      <t c="1">
        <n x="59"/>
      </t>
    </mdx>
    <mdx n="0" f="m">
      <t c="1">
        <n x="60"/>
      </t>
    </mdx>
    <mdx n="0" f="m">
      <t c="1">
        <n x="61"/>
      </t>
    </mdx>
    <mdx n="0" f="m">
      <t c="1">
        <n x="62"/>
      </t>
    </mdx>
    <mdx n="0" f="m">
      <t c="1">
        <n x="63"/>
      </t>
    </mdx>
    <mdx n="0" f="m">
      <t c="1">
        <n x="64"/>
      </t>
    </mdx>
    <mdx n="0" f="m">
      <t c="1">
        <n x="65"/>
      </t>
    </mdx>
    <mdx n="0" f="m">
      <t c="1">
        <n x="66"/>
      </t>
    </mdx>
    <mdx n="0" f="m">
      <t c="1">
        <n x="67"/>
      </t>
    </mdx>
    <mdx n="0" f="m">
      <t c="1">
        <n x="68"/>
      </t>
    </mdx>
    <mdx n="0" f="v">
      <t c="3">
        <n x="47"/>
        <n x="37"/>
        <n x="29"/>
      </t>
    </mdx>
    <mdx n="0" f="s">
      <ms ns="69" c="0"/>
    </mdx>
    <mdx n="0" f="v">
      <t c="3">
        <n x="47"/>
        <n x="37"/>
        <n x="36"/>
      </t>
    </mdx>
    <mdx n="0" f="v">
      <t c="3">
        <n x="47"/>
        <n x="37"/>
        <n x="38"/>
      </t>
    </mdx>
    <mdx n="0" f="v">
      <t c="3">
        <n x="47"/>
        <n x="37"/>
        <n x="25"/>
      </t>
    </mdx>
    <mdx n="0" f="v">
      <t c="3">
        <n x="47"/>
        <n x="37"/>
        <n x="27"/>
      </t>
    </mdx>
    <mdx n="0" f="v">
      <t c="3">
        <n x="47"/>
        <n x="37"/>
        <n x="55"/>
      </t>
    </mdx>
    <mdx n="0" f="v">
      <t c="3">
        <n x="47"/>
        <n x="37"/>
        <n x="40"/>
      </t>
    </mdx>
    <mdx n="0" f="v">
      <t c="3">
        <n x="47"/>
        <n x="37"/>
        <n x="52"/>
      </t>
    </mdx>
    <mdx n="0" f="v">
      <t c="3">
        <n x="47"/>
        <n x="37"/>
        <n x="53"/>
      </t>
    </mdx>
    <mdx n="0" f="v">
      <t c="3">
        <n x="47"/>
        <n x="37"/>
        <n x="30"/>
      </t>
    </mdx>
    <mdx n="0" f="v">
      <t c="3">
        <n x="47"/>
        <n x="37"/>
        <n x="33"/>
      </t>
    </mdx>
    <mdx n="0" f="v">
      <t c="3">
        <n x="47"/>
        <n x="37"/>
        <n x="61"/>
      </t>
    </mdx>
    <mdx n="0" f="v">
      <t c="3">
        <n x="47"/>
        <n x="37"/>
        <n x="58"/>
      </t>
    </mdx>
    <mdx n="0" f="v">
      <t c="3">
        <n x="47"/>
        <n x="37"/>
        <n x="62"/>
      </t>
    </mdx>
    <mdx n="0" f="v">
      <t c="3">
        <n x="47"/>
        <n x="37"/>
        <n x="56"/>
      </t>
    </mdx>
    <mdx n="0" f="v">
      <t c="3">
        <n x="47"/>
        <n x="37"/>
        <n x="46"/>
      </t>
    </mdx>
    <mdx n="0" f="v">
      <t c="3">
        <n x="47"/>
        <n x="37"/>
        <n x="63"/>
      </t>
    </mdx>
    <mdx n="0" f="v">
      <t c="3">
        <n x="47"/>
        <n x="37"/>
        <n x="31"/>
      </t>
    </mdx>
    <mdx n="0" f="v">
      <t c="3">
        <n x="47"/>
        <n x="37"/>
        <n x="32"/>
      </t>
    </mdx>
    <mdx n="0" f="v">
      <t c="3">
        <n x="47"/>
        <n x="37"/>
        <n x="67"/>
      </t>
    </mdx>
    <mdx n="0" f="v">
      <t c="3">
        <n x="47"/>
        <n x="37"/>
        <n x="59"/>
      </t>
    </mdx>
    <mdx n="0" f="v">
      <t c="3">
        <n x="47"/>
        <n x="37"/>
        <n x="51"/>
      </t>
    </mdx>
    <mdx n="0" f="v">
      <t c="3">
        <n x="47"/>
        <n x="37"/>
        <n x="49"/>
      </t>
    </mdx>
    <mdx n="0" f="v">
      <t c="3">
        <n x="47"/>
        <n x="37"/>
        <n x="41"/>
      </t>
    </mdx>
    <mdx n="0" f="v">
      <t c="3">
        <n x="47"/>
        <n x="37"/>
        <n x="39"/>
      </t>
    </mdx>
    <mdx n="0" f="v">
      <t c="3">
        <n x="47"/>
        <n x="37"/>
        <n x="28"/>
      </t>
    </mdx>
    <mdx n="0" f="v">
      <t c="3">
        <n x="47"/>
        <n x="37"/>
        <n x="26"/>
      </t>
    </mdx>
    <mdx n="0" f="v">
      <t c="3">
        <n x="47"/>
        <n x="37"/>
        <n x="68"/>
      </t>
    </mdx>
    <mdx n="0" f="v">
      <t c="3">
        <n x="47"/>
        <n x="37"/>
        <n x="66"/>
      </t>
    </mdx>
    <mdx n="0" f="v">
      <t c="3">
        <n x="47"/>
        <n x="37"/>
        <n x="64"/>
      </t>
    </mdx>
    <mdx n="0" f="v">
      <t c="3">
        <n x="47"/>
        <n x="37"/>
        <n x="65"/>
      </t>
    </mdx>
    <mdx n="0" f="v">
      <t c="3">
        <n x="47"/>
        <n x="37"/>
        <n x="48"/>
      </t>
    </mdx>
    <mdx n="0" f="v">
      <t c="3">
        <n x="47"/>
        <n x="37"/>
        <n x="57"/>
      </t>
    </mdx>
    <mdx n="0" f="v">
      <t c="3">
        <n x="47"/>
        <n x="37"/>
        <n x="45"/>
      </t>
    </mdx>
    <mdx n="0" f="v">
      <t c="3">
        <n x="47"/>
        <n x="37"/>
        <n x="54"/>
      </t>
    </mdx>
    <mdx n="0" f="v">
      <t c="3">
        <n x="47"/>
        <n x="37"/>
        <n x="44"/>
      </t>
    </mdx>
    <mdx n="0" f="v">
      <t c="3">
        <n x="47"/>
        <n x="37"/>
        <n x="43"/>
      </t>
    </mdx>
    <mdx n="0" f="v">
      <t c="3">
        <n x="47"/>
        <n x="37"/>
        <n x="50"/>
      </t>
    </mdx>
    <mdx n="0" f="v">
      <t c="3">
        <n x="47"/>
        <n x="37"/>
        <n x="42"/>
      </t>
    </mdx>
    <mdx n="0" f="v">
      <t c="3">
        <n x="47"/>
        <n x="37"/>
        <n x="60"/>
      </t>
    </mdx>
    <mdx n="0" f="v">
      <t c="3">
        <n x="47"/>
        <n x="37"/>
        <n x="35"/>
      </t>
    </mdx>
    <mdx n="0" f="v">
      <t c="3">
        <n x="47"/>
        <n x="37"/>
        <n x="34"/>
      </t>
    </mdx>
    <mdx n="0" f="v">
      <t c="3">
        <n x="47"/>
        <n x="69" s="1"/>
        <n x="54"/>
      </t>
    </mdx>
    <mdx n="0" f="v">
      <t c="3">
        <n x="47"/>
        <n x="69" s="1"/>
        <n x="45"/>
      </t>
    </mdx>
    <mdx n="0" f="v">
      <t c="3">
        <n x="47"/>
        <n x="69" s="1"/>
        <n x="55"/>
      </t>
    </mdx>
    <mdx n="0" f="v">
      <t c="3">
        <n x="47"/>
        <n x="69" s="1"/>
        <n x="30"/>
      </t>
    </mdx>
    <mdx n="0" f="v">
      <t c="3">
        <n x="47"/>
        <n x="69" s="1"/>
        <n x="56"/>
      </t>
    </mdx>
    <mdx n="0" f="v">
      <t c="3">
        <n x="47"/>
        <n x="69" s="1"/>
        <n x="63"/>
      </t>
    </mdx>
    <mdx n="0" f="v">
      <t c="3">
        <n x="47"/>
        <n x="69" s="1"/>
        <n x="32"/>
      </t>
    </mdx>
    <mdx n="0" f="v">
      <t c="3">
        <n x="47"/>
        <n x="69" s="1"/>
        <n x="58"/>
      </t>
    </mdx>
    <mdx n="0" f="v">
      <t c="3">
        <n x="47"/>
        <n x="69" s="1"/>
        <n x="60"/>
      </t>
    </mdx>
    <mdx n="0" f="v">
      <t c="3">
        <n x="47"/>
        <n x="69" s="1"/>
        <n x="64"/>
      </t>
    </mdx>
    <mdx n="0" f="v">
      <t c="3">
        <n x="47"/>
        <n x="69" s="1"/>
        <n x="61"/>
      </t>
    </mdx>
    <mdx n="0" f="v">
      <t c="3">
        <n x="47"/>
        <n x="69" s="1"/>
        <n x="27"/>
      </t>
    </mdx>
    <mdx n="0" f="v">
      <t c="3">
        <n x="47"/>
        <n x="69" s="1"/>
        <n x="40"/>
      </t>
    </mdx>
    <mdx n="0" f="v">
      <t c="3">
        <n x="47"/>
        <n x="69" s="1"/>
        <n x="28"/>
      </t>
    </mdx>
    <mdx n="0" f="v">
      <t c="3">
        <n x="47"/>
        <n x="69" s="1"/>
        <n x="62"/>
      </t>
    </mdx>
    <mdx n="0" f="v">
      <t c="3">
        <n x="47"/>
        <n x="69" s="1"/>
        <n x="68"/>
      </t>
    </mdx>
    <mdx n="0" f="v">
      <t c="3">
        <n x="47"/>
        <n x="69" s="1"/>
        <n x="38"/>
      </t>
    </mdx>
    <mdx n="0" f="v">
      <t c="3">
        <n x="47"/>
        <n x="69" s="1"/>
        <n x="39"/>
      </t>
    </mdx>
    <mdx n="0" f="v">
      <t c="3">
        <n x="47"/>
        <n x="69" s="1"/>
        <n x="42"/>
      </t>
    </mdx>
    <mdx n="0" f="v">
      <t c="3">
        <n x="47"/>
        <n x="69" s="1"/>
        <n x="34"/>
      </t>
    </mdx>
    <mdx n="0" f="v">
      <t c="3">
        <n x="47"/>
        <n x="69" s="1"/>
        <n x="48"/>
      </t>
    </mdx>
    <mdx n="0" f="v">
      <t c="3">
        <n x="47"/>
        <n x="69" s="1"/>
        <n x="33"/>
      </t>
    </mdx>
    <mdx n="0" f="v">
      <t c="3">
        <n x="47"/>
        <n x="69" s="1"/>
        <n x="31"/>
      </t>
    </mdx>
    <mdx n="0" f="v">
      <t c="3">
        <n x="47"/>
        <n x="69" s="1"/>
        <n x="46"/>
      </t>
    </mdx>
    <mdx n="0" f="v">
      <t c="3">
        <n x="47"/>
        <n x="69" s="1"/>
        <n x="44"/>
      </t>
    </mdx>
    <mdx n="0" f="v">
      <t c="3">
        <n x="47"/>
        <n x="69" s="1"/>
        <n x="29"/>
      </t>
    </mdx>
    <mdx n="0" f="v">
      <t c="3">
        <n x="47"/>
        <n x="69" s="1"/>
        <n x="53"/>
      </t>
    </mdx>
    <mdx n="0" f="v">
      <t c="3">
        <n x="47"/>
        <n x="69" s="1"/>
        <n x="43"/>
      </t>
    </mdx>
    <mdx n="0" f="v">
      <t c="3">
        <n x="47"/>
        <n x="69" s="1"/>
        <n x="41"/>
      </t>
    </mdx>
    <mdx n="0" f="v">
      <t c="3">
        <n x="47"/>
        <n x="69" s="1"/>
        <n x="26"/>
      </t>
    </mdx>
    <mdx n="0" f="v">
      <t c="3">
        <n x="47"/>
        <n x="69" s="1"/>
        <n x="36"/>
      </t>
    </mdx>
    <mdx n="0" f="v">
      <t c="3">
        <n x="47"/>
        <n x="69" s="1"/>
        <n x="65"/>
      </t>
    </mdx>
    <mdx n="0" f="v">
      <t c="3">
        <n x="47"/>
        <n x="69" s="1"/>
        <n x="35"/>
      </t>
    </mdx>
    <mdx n="0" f="v">
      <t c="3">
        <n x="47"/>
        <n x="69" s="1"/>
        <n x="59"/>
      </t>
    </mdx>
    <mdx n="0" f="v">
      <t c="3">
        <n x="47"/>
        <n x="69" s="1"/>
        <n x="57"/>
      </t>
    </mdx>
    <mdx n="0" f="v">
      <t c="3">
        <n x="47"/>
        <n x="69" s="1"/>
        <n x="52"/>
      </t>
    </mdx>
    <mdx n="0" f="v">
      <t c="3">
        <n x="47"/>
        <n x="69" s="1"/>
        <n x="51"/>
      </t>
    </mdx>
    <mdx n="0" f="v">
      <t c="3">
        <n x="47"/>
        <n x="69" s="1"/>
        <n x="50"/>
      </t>
    </mdx>
    <mdx n="0" f="v">
      <t c="3">
        <n x="47"/>
        <n x="69" s="1"/>
        <n x="49"/>
      </t>
    </mdx>
    <mdx n="0" f="v">
      <t c="3">
        <n x="47"/>
        <n x="69" s="1"/>
        <n x="25"/>
      </t>
    </mdx>
    <mdx n="0" f="v">
      <t c="3">
        <n x="47"/>
        <n x="69" s="1"/>
        <n x="67"/>
      </t>
    </mdx>
    <mdx n="0" f="v">
      <t c="3">
        <n x="47"/>
        <n x="69" s="1"/>
        <n x="66"/>
      </t>
    </mdx>
    <mdx n="0" f="v">
      <t c="3">
        <n x="47"/>
        <n x="70"/>
        <n x="39"/>
      </t>
    </mdx>
    <mdx n="0" f="v">
      <t c="3">
        <n x="47"/>
        <n x="71"/>
        <n x="39"/>
      </t>
    </mdx>
    <mdx n="0" f="v">
      <t c="3">
        <n x="47"/>
        <n x="72"/>
        <n x="39"/>
      </t>
    </mdx>
    <mdx n="0" f="v">
      <t c="3">
        <n x="47"/>
        <n x="73"/>
        <n x="39"/>
      </t>
    </mdx>
    <mdx n="0" f="v">
      <t c="3">
        <n x="47"/>
        <n x="74"/>
        <n x="39"/>
      </t>
    </mdx>
    <mdx n="0" f="v">
      <t c="3">
        <n x="47"/>
        <n x="75"/>
        <n x="39"/>
      </t>
    </mdx>
    <mdx n="0" f="v">
      <t c="3">
        <n x="47"/>
        <n x="76"/>
        <n x="39"/>
      </t>
    </mdx>
    <mdx n="0" f="v">
      <t c="3">
        <n x="19"/>
        <n x="11"/>
        <n x="77"/>
      </t>
    </mdx>
    <mdx n="0" f="v">
      <t c="3">
        <n x="19"/>
        <n x="9"/>
        <n x="77"/>
      </t>
    </mdx>
    <mdx n="0" f="v">
      <t c="3">
        <n x="19"/>
        <n x="14"/>
        <n x="77"/>
      </t>
    </mdx>
    <mdx n="0" f="v">
      <t c="3">
        <n x="19"/>
        <n x="5"/>
        <n x="77"/>
      </t>
    </mdx>
    <mdx n="0" f="v">
      <t c="3">
        <n x="19"/>
        <n x="15"/>
        <n x="77"/>
      </t>
    </mdx>
    <mdx n="0" f="v">
      <t c="3">
        <n x="19"/>
        <n x="6"/>
        <n x="77"/>
      </t>
    </mdx>
    <mdx n="0" f="v">
      <t c="3">
        <n x="19"/>
        <n x="18"/>
        <n x="77"/>
      </t>
    </mdx>
    <mdx n="0" f="v">
      <t c="3">
        <n x="19"/>
        <n x="8"/>
        <n x="77"/>
      </t>
    </mdx>
    <mdx n="0" f="v">
      <t c="3">
        <n x="19"/>
        <n x="10"/>
        <n x="77"/>
      </t>
    </mdx>
    <mdx n="0" f="v">
      <t c="3">
        <n x="19"/>
        <n x="13"/>
        <n x="77"/>
      </t>
    </mdx>
    <mdx n="0" f="v">
      <t c="3">
        <n x="19"/>
        <n x="12"/>
        <n x="77"/>
      </t>
    </mdx>
    <mdx n="0" f="v">
      <t c="3">
        <n x="19"/>
        <n x="17"/>
        <n x="77"/>
      </t>
    </mdx>
    <mdx n="0" f="v">
      <t c="3">
        <n x="19"/>
        <n x="21"/>
        <n x="77"/>
      </t>
    </mdx>
    <mdx n="0" f="v">
      <t c="3">
        <n x="19"/>
        <n x="16"/>
        <n x="77"/>
      </t>
    </mdx>
    <mdx n="0" f="v">
      <t c="3">
        <n x="19"/>
        <n x="20"/>
        <n x="77"/>
      </t>
    </mdx>
    <mdx n="0" f="v">
      <t c="3">
        <n x="19"/>
        <n x="7"/>
        <n x="77"/>
      </t>
    </mdx>
    <mdx n="0" f="v">
      <t c="3">
        <n x="19"/>
        <n x="7"/>
        <n x="78"/>
      </t>
    </mdx>
    <mdx n="0" f="v">
      <t c="3">
        <n x="19"/>
        <n x="15"/>
        <n x="78"/>
      </t>
    </mdx>
    <mdx n="0" f="v">
      <t c="3">
        <n x="19"/>
        <n x="11"/>
        <n x="78"/>
      </t>
    </mdx>
    <mdx n="0" f="v">
      <t c="3">
        <n x="19"/>
        <n x="14"/>
        <n x="78"/>
      </t>
    </mdx>
    <mdx n="0" f="v">
      <t c="3">
        <n x="19"/>
        <n x="21"/>
        <n x="79"/>
      </t>
    </mdx>
    <mdx n="0" f="v">
      <t c="3">
        <n x="19"/>
        <n x="7"/>
        <n x="79"/>
      </t>
    </mdx>
    <mdx n="0" f="v">
      <t c="3">
        <n x="19"/>
        <n x="17"/>
        <n x="78"/>
      </t>
    </mdx>
    <mdx n="0" f="v">
      <t c="3">
        <n x="19"/>
        <n x="11"/>
        <n x="79"/>
      </t>
    </mdx>
    <mdx n="0" f="v">
      <t c="3">
        <n x="19"/>
        <n x="17"/>
        <n x="79"/>
      </t>
    </mdx>
    <mdx n="0" f="v">
      <t c="3">
        <n x="19"/>
        <n x="5"/>
        <n x="79"/>
      </t>
    </mdx>
    <mdx n="0" f="v">
      <t c="3">
        <n x="19"/>
        <n x="6"/>
        <n x="79"/>
      </t>
    </mdx>
    <mdx n="0" f="v">
      <t c="3">
        <n x="19"/>
        <n x="10"/>
        <n x="78"/>
      </t>
    </mdx>
    <mdx n="0" f="v">
      <t c="3">
        <n x="19"/>
        <n x="8"/>
        <n x="78"/>
      </t>
    </mdx>
    <mdx n="0" f="v">
      <t c="3">
        <n x="19"/>
        <n x="8"/>
        <n x="79"/>
      </t>
    </mdx>
    <mdx n="0" f="v">
      <t c="3">
        <n x="19"/>
        <n x="5"/>
        <n x="78"/>
      </t>
    </mdx>
    <mdx n="0" f="v">
      <t c="3">
        <n x="19"/>
        <n x="18"/>
        <n x="79"/>
      </t>
    </mdx>
    <mdx n="0" f="v">
      <t c="3">
        <n x="19"/>
        <n x="6"/>
        <n x="78"/>
      </t>
    </mdx>
    <mdx n="0" f="v">
      <t c="3">
        <n x="19"/>
        <n x="9"/>
        <n x="79"/>
      </t>
    </mdx>
    <mdx n="0" f="v">
      <t c="3">
        <n x="19"/>
        <n x="20"/>
        <n x="79"/>
      </t>
    </mdx>
    <mdx n="0" f="v">
      <t c="3">
        <n x="19"/>
        <n x="14"/>
        <n x="79"/>
      </t>
    </mdx>
    <mdx n="0" f="v">
      <t c="3">
        <n x="19"/>
        <n x="9"/>
        <n x="78"/>
      </t>
    </mdx>
    <mdx n="0" f="v">
      <t c="3">
        <n x="19"/>
        <n x="20"/>
        <n x="78"/>
      </t>
    </mdx>
    <mdx n="0" f="v">
      <t c="3">
        <n x="19"/>
        <n x="12"/>
        <n x="78"/>
      </t>
    </mdx>
    <mdx n="0" f="v">
      <t c="3">
        <n x="19"/>
        <n x="12"/>
        <n x="79"/>
      </t>
    </mdx>
    <mdx n="0" f="v">
      <t c="3">
        <n x="19"/>
        <n x="18"/>
        <n x="78"/>
      </t>
    </mdx>
    <mdx n="0" f="v">
      <t c="3">
        <n x="19"/>
        <n x="13"/>
        <n x="78"/>
      </t>
    </mdx>
    <mdx n="0" f="v">
      <t c="3">
        <n x="19"/>
        <n x="16"/>
        <n x="79"/>
      </t>
    </mdx>
    <mdx n="0" f="v">
      <t c="3">
        <n x="19"/>
        <n x="13"/>
        <n x="79"/>
      </t>
    </mdx>
    <mdx n="0" f="v">
      <t c="3">
        <n x="19"/>
        <n x="10"/>
        <n x="79"/>
      </t>
    </mdx>
    <mdx n="0" f="v">
      <t c="3">
        <n x="19"/>
        <n x="16"/>
        <n x="78"/>
      </t>
    </mdx>
    <mdx n="0" f="v">
      <t c="3">
        <n x="19"/>
        <n x="21"/>
        <n x="78"/>
      </t>
    </mdx>
    <mdx n="0" f="v">
      <t c="3">
        <n x="19"/>
        <n x="15"/>
        <n x="79"/>
      </t>
    </mdx>
  </mdxMetadata>
  <valueMetadata count="23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</valueMetadata>
</metadata>
</file>

<file path=xl/sharedStrings.xml><?xml version="1.0" encoding="utf-8"?>
<sst xmlns="http://schemas.openxmlformats.org/spreadsheetml/2006/main" count="152" uniqueCount="63">
  <si>
    <t>Liquids</t>
  </si>
  <si>
    <t>1Q20</t>
  </si>
  <si>
    <t>2Q20</t>
  </si>
  <si>
    <t>3Q20</t>
  </si>
  <si>
    <t>4Q20</t>
  </si>
  <si>
    <t>1Q21</t>
  </si>
  <si>
    <t>2Q21</t>
  </si>
  <si>
    <t>3Q21</t>
  </si>
  <si>
    <t>4Q21</t>
  </si>
  <si>
    <t>1Q22</t>
  </si>
  <si>
    <t>2Q22</t>
  </si>
  <si>
    <t>3Q22</t>
  </si>
  <si>
    <t>4Q22</t>
  </si>
  <si>
    <t>Stock Change</t>
  </si>
  <si>
    <t>IEA</t>
  </si>
  <si>
    <t>OPEC</t>
  </si>
  <si>
    <t>EA</t>
  </si>
  <si>
    <t>ESAI</t>
  </si>
  <si>
    <t>JBC</t>
  </si>
  <si>
    <t>PIRA</t>
  </si>
  <si>
    <t>GS</t>
  </si>
  <si>
    <t>EIA</t>
  </si>
  <si>
    <t>https://marquee.gs.com/content/research/site/search.html?facets=(authors%20CONTAINS_ALL%20%5B%229d1a3402-804b-11db-91b4-001185134607%22%5D)&amp;language=%5B%22en%22%5D&amp;page=1&amp;sort=time&amp;limitTo=%5B%22%22%5D&amp;filter=(industries%20EQ%20%24%7B(%22a065cb86-aedb-11d5-8734-999307b4f0d4%22)%7D%24%20OR%20subjects_and_notability%20EQ%20%24%7B(%221d2ccbb3-0587-4377-b08c-0b438650f0e2%22)%7D%24%20AND%20report_types%20EQ%20%24%7B(model)%7D%24%20AND%20totalPages%20IN%20%5B1%2C99999%5D)</t>
  </si>
  <si>
    <t>Source</t>
  </si>
  <si>
    <t>URL</t>
  </si>
  <si>
    <t>GS Model</t>
  </si>
  <si>
    <t>Column Labels</t>
  </si>
  <si>
    <t>Row Labels</t>
  </si>
  <si>
    <t xml:space="preserve">EIA </t>
  </si>
  <si>
    <t>Supply</t>
  </si>
  <si>
    <t>OPEC Supply</t>
  </si>
  <si>
    <t>Non-OPEC Supply</t>
  </si>
  <si>
    <t>Demand</t>
  </si>
  <si>
    <t>Runs</t>
  </si>
  <si>
    <t>EIA STEO Excel</t>
  </si>
  <si>
    <t>https://www.eia.gov/outlooks/steo/xls/STEO_m.xlsx</t>
  </si>
  <si>
    <t xml:space="preserve">EIA STEO API </t>
  </si>
  <si>
    <t>https://www.eia.gov/opendata/qb.php?category=829714</t>
  </si>
  <si>
    <t>Parameter</t>
  </si>
  <si>
    <t>Value</t>
  </si>
  <si>
    <t>EIA_SYMBOLS</t>
  </si>
  <si>
    <t>2Q19</t>
  </si>
  <si>
    <t>3Q19</t>
  </si>
  <si>
    <t>4Q19</t>
  </si>
  <si>
    <t>1Q19</t>
  </si>
  <si>
    <t>Total OPEC Petroleum Supply, Quarterly</t>
  </si>
  <si>
    <t>OPEC non-Crude Supply</t>
  </si>
  <si>
    <t>OPEC non-Crude Oil Liquids Production, Quarterly</t>
  </si>
  <si>
    <t>Total non-OPEC liquids, Quarterly</t>
  </si>
  <si>
    <t>OPEC_EXCEL_LINK</t>
  </si>
  <si>
    <t>https://www.opec.org/opec_web/static_files_project/media/downloads/publications/MOMR%20Appendix%20Tables%20(August%202021).xlsx</t>
  </si>
  <si>
    <t>IEA_FILE_LINK</t>
  </si>
  <si>
    <t>M:\Shared Documents\Reports\IEA\210812\SUMMARY.TXT</t>
  </si>
  <si>
    <t>TOTALSUP</t>
  </si>
  <si>
    <t xml:space="preserve">OECD Demand </t>
  </si>
  <si>
    <t xml:space="preserve">Non-OECD Demand </t>
  </si>
  <si>
    <t>STEO.PAPR_OPEC.Q;STEO.OPEC_NC.Q;STEO.PAPR_NONOPEC.Q;STEO.PATC_WORLD.Q;STEO.PATC_NON_OECD.Q;STEO.PATC_OECD.Q;STEO.PATC_US.Q;STEO.PATC_R03.Q;STEO.PATC_R05.Q;STEO.PATC_CH.Q;STEO.PATC_R07.Q</t>
  </si>
  <si>
    <t xml:space="preserve">USA Demand </t>
  </si>
  <si>
    <t xml:space="preserve">China Demand </t>
  </si>
  <si>
    <t xml:space="preserve">Asia Demand </t>
  </si>
  <si>
    <t>Liquid Fuels Consumption, Total Asia and Oceania, Quarterly</t>
  </si>
  <si>
    <t>Liquid Fuels Consumption, China, Quarterly</t>
  </si>
  <si>
    <t>Liquid Fuels Consumption, Total World, Quarterly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</si>
</sst>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rgb="FFBFBFBF"/>
      <name val="Arial"/>
      <family val="2"/>
    </font>
    <font>
      <b/>
      <sz val="10"/>
      <color rgb="FFB4BCCA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8" tint="0.39997558519241921"/>
        <bgColor indexed="65"/>
      </patternFill>
    </fill>
  </fills>
  <borders count="2">
    <border>
      <left/>
      <right/>
      <top/>
      <bottom/>
      <diagonal/>
    </border>
    <border>
      <left/>
      <right style="thin">
        <color indexed="64"/>
      </right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13">
    <xf numFmtId="0" fontId="0" fillId="0" borderId="0" xfId="0"/>
    <xf numFmtId="0" fontId="1" fillId="2" borderId="1" xfId="1" applyBorder="1"/>
    <xf numFmtId="0" fontId="1" fillId="2" borderId="0" xfId="1"/>
    <xf numFmtId="0" fontId="0" fillId="0" borderId="0" xfId="0" applyAlignment="1">
      <alignment horizontal="left"/>
    </xf>
    <xf numFmtId="0" fontId="2" fillId="0" borderId="0" xfId="0" applyFont="1"/>
    <xf numFmtId="164" fontId="0" fillId="0" borderId="0" xfId="0" applyNumberFormat="1"/>
    <xf numFmtId="0" fontId="0" fillId="0" borderId="0" xfId="0" applyFill="1"/>
    <xf numFmtId="0" fontId="1" fillId="0" borderId="0" xfId="1" applyFill="1"/>
    <xf numFmtId="0" fontId="1" fillId="0" borderId="0" xfId="1" applyFill="1" applyBorder="1"/>
    <xf numFmtId="0" fontId="3" fillId="0" borderId="0" xfId="0" applyFont="1"/>
    <xf numFmtId="0" fontId="2" fillId="0" borderId="0" xfId="0" applyFont="1" applyFill="1"/>
    <xf numFmtId="0" fontId="4" fillId="0" borderId="0" xfId="0" applyFont="1"/>
    <xf numFmtId="2" fontId="0" fillId="0" borderId="0" xfId="0" applyNumberFormat="1"/>
  </cellXfs>
  <cellStyles count="2">
    <cellStyle name="60% - Accent5" xfId="1" builtinId="4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AH2" s="13"/>
        <tr r="A7" s="5"/>
        <tr r="N2" s="13"/>
        <tr r="D2" s="13"/>
        <tr r="M85" s="1"/>
        <tr r="M85" s="1"/>
        <tr r="F66" s="1"/>
        <tr r="F66" s="1"/>
        <tr r="J95" s="1"/>
        <tr r="J95" s="1"/>
        <tr r="V85" s="1"/>
        <tr r="V85" s="1"/>
        <tr r="Q85" s="1"/>
        <tr r="Q85" s="1"/>
        <tr r="O66" s="1"/>
        <tr r="O66" s="1"/>
        <tr r="A3" s="5"/>
        <tr r="H45" s="1"/>
        <tr r="H45" s="1"/>
        <tr r="H45" s="1"/>
        <tr r="L66" s="1"/>
        <tr r="L66" s="1"/>
        <tr r="F85" s="1"/>
        <tr r="F85" s="1"/>
        <tr r="W45" s="1"/>
        <tr r="W45" s="1"/>
        <tr r="W45" s="1"/>
        <tr r="L26" s="1"/>
        <tr r="L26" s="1"/>
        <tr r="L26" s="1"/>
        <tr r="R56" s="1"/>
        <tr r="R56" s="1"/>
        <tr r="R56" s="1"/>
        <tr r="R26" s="1"/>
        <tr r="R26" s="1"/>
        <tr r="R26" s="1"/>
        <tr r="B2" s="13"/>
        <tr r="H35" s="1"/>
        <tr r="H35" s="1"/>
        <tr r="H35" s="1"/>
        <tr r="L75" s="1"/>
        <tr r="L75" s="1"/>
        <tr r="E66" s="1"/>
        <tr r="E66" s="1"/>
        <tr r="U26" s="1"/>
        <tr r="U26" s="1"/>
        <tr r="U26" s="1"/>
        <tr r="K35" s="1"/>
        <tr r="K35" s="1"/>
        <tr r="K35" s="1"/>
        <tr r="F35" s="1"/>
        <tr r="F35" s="1"/>
        <tr r="F35" s="1"/>
        <tr r="W66" s="1"/>
        <tr r="W66" s="1"/>
        <tr r="R75" s="1"/>
        <tr r="R75" s="1"/>
        <tr r="F26" s="1"/>
        <tr r="F26" s="1"/>
        <tr r="F26" s="1"/>
        <tr r="U56" s="1"/>
        <tr r="U56" s="1"/>
        <tr r="U56" s="1"/>
        <tr r="P75" s="1"/>
        <tr r="P75" s="1"/>
        <tr r="AI2" s="13"/>
        <tr r="C2" s="13"/>
        <tr r="K85" s="1"/>
        <tr r="K85" s="1"/>
        <tr r="V45" s="1"/>
        <tr r="V45" s="1"/>
        <tr r="V45" s="1"/>
        <tr r="P85" s="1"/>
        <tr r="P85" s="1"/>
        <tr r="Z2" s="13"/>
        <tr r="M56" s="1"/>
        <tr r="M56" s="1"/>
        <tr r="M56" s="1"/>
        <tr r="V56" s="1"/>
        <tr r="V56" s="1"/>
        <tr r="V56" s="1"/>
        <tr r="H2" s="13"/>
        <tr r="G85" s="1"/>
        <tr r="G85" s="1"/>
        <tr r="J75" s="1"/>
        <tr r="J75" s="1"/>
        <tr r="U85" s="1"/>
        <tr r="U85" s="1"/>
        <tr r="F2" s="13"/>
        <tr r="I2" s="13"/>
        <tr r="M95" s="1"/>
        <tr r="M95" s="1"/>
        <tr r="L56" s="1"/>
        <tr r="L56" s="1"/>
        <tr r="L56" s="1"/>
        <tr r="F75" s="1"/>
        <tr r="F75" s="1"/>
        <tr r="E45" s="1"/>
        <tr r="E45" s="1"/>
        <tr r="E45" s="1"/>
        <tr r="J26" s="1"/>
        <tr r="J26" s="1"/>
        <tr r="J26" s="1"/>
        <tr r="V95" s="1"/>
        <tr r="V95" s="1"/>
        <tr r="J35" s="1"/>
        <tr r="J35" s="1"/>
        <tr r="J35" s="1"/>
        <tr r="R45" s="1"/>
        <tr r="R45" s="1"/>
        <tr r="R45" s="1"/>
        <tr r="Q95" s="1"/>
        <tr r="Q95" s="1"/>
        <tr r="O75" s="1"/>
        <tr r="O75" s="1"/>
        <tr r="J2" s="13"/>
        <tr r="AP2" s="13"/>
        <tr r="S2" s="13"/>
        <tr r="E26" s="1"/>
        <tr r="E26" s="1"/>
        <tr r="E26" s="1"/>
        <tr r="E56" s="1"/>
        <tr r="E56" s="1"/>
        <tr r="E56" s="1"/>
        <tr r="V35" s="1"/>
        <tr r="V35" s="1"/>
        <tr r="V35" s="1"/>
        <tr r="O85" s="1"/>
        <tr r="O85" s="1"/>
        <tr r="AO2" s="13"/>
        <tr r="H56" s="1"/>
        <tr r="H56" s="1"/>
        <tr r="H56" s="1"/>
        <tr r="F95" s="1"/>
        <tr r="F95" s="1"/>
        <tr r="W56" s="1"/>
        <tr r="W56" s="1"/>
        <tr r="W56" s="1"/>
        <tr r="R66" s="1"/>
        <tr r="R66" s="1"/>
        <tr r="O95" s="1"/>
        <tr r="O95" s="1"/>
        <tr r="T45" s="1"/>
        <tr r="T45" s="1"/>
        <tr r="T45" s="1"/>
        <tr r="H26" s="1"/>
        <tr r="H26" s="1"/>
        <tr r="H26" s="1"/>
        <tr r="K75" s="1"/>
        <tr r="K75" s="1"/>
        <tr r="T75" s="1"/>
        <tr r="T75" s="1"/>
        <tr r="L2" s="13"/>
        <tr r="M45" s="1"/>
        <tr r="M45" s="1"/>
        <tr r="M45" s="1"/>
        <tr r="U66" s="1"/>
        <tr r="U66" s="1"/>
        <tr r="K95" s="1"/>
        <tr r="K95" s="1"/>
        <tr r="T95" s="1"/>
        <tr r="T95" s="1"/>
        <tr r="O2" s="13"/>
        <tr r="AN2" s="13"/>
        <tr r="F45" s="1"/>
        <tr r="F45" s="1"/>
        <tr r="F45" s="1"/>
        <tr r="O26" s="1"/>
        <tr r="O26" s="1"/>
        <tr r="O26" s="1"/>
        <tr r="U2" s="13"/>
        <tr r="AC2" s="13"/>
        <tr r="G95" s="1"/>
        <tr r="G95" s="1"/>
        <tr r="V75" s="1"/>
        <tr r="V75" s="1"/>
        <tr r="Q75" s="1"/>
        <tr r="Q75" s="1"/>
        <tr r="Y2" s="13"/>
        <tr r="AK2" s="13"/>
        <tr r="AF2" s="13"/>
        <tr r="P2" s="13"/>
        <tr r="AM2" s="13"/>
        <tr r="G2" s="13"/>
        <tr r="H66" s="1"/>
        <tr r="H66" s="1"/>
        <tr r="M35" s="1"/>
        <tr r="M35" s="1"/>
        <tr r="M35" s="1"/>
        <tr r="L85" s="1"/>
        <tr r="L85" s="1"/>
        <tr r="K45" s="1"/>
        <tr r="K45" s="1"/>
        <tr r="K45" s="1"/>
        <tr r="E75" s="1"/>
        <tr r="E75" s="1"/>
        <tr r="G35" s="1"/>
        <tr r="G35" s="1"/>
        <tr r="G35" s="1"/>
        <tr r="P45" s="1"/>
        <tr r="P45" s="1"/>
        <tr r="P45" s="1"/>
        <tr r="H95" s="1"/>
        <tr r="H95" s="1"/>
        <tr r="W95" s="1"/>
        <tr r="W95" s="1"/>
        <tr r="W26" s="1"/>
        <tr r="W26" s="1"/>
        <tr r="W26" s="1"/>
        <tr r="X2" s="13"/>
        <tr r="T35" s="1"/>
        <tr r="T35" s="1"/>
        <tr r="T35" s="1"/>
        <tr r="T85" s="1"/>
        <tr r="T85" s="1"/>
        <tr r="T2" s="13"/>
        <tr r="AL2" s="13"/>
        <tr r="K26" s="1"/>
        <tr r="K26" s="1"/>
        <tr r="K26" s="1"/>
        <tr r="U75" s="1"/>
        <tr r="U75" s="1"/>
        <tr r="P95" s="1"/>
        <tr r="P95" s="1"/>
        <tr r="AJ2" s="13"/>
        <tr r="G26" s="1"/>
        <tr r="G26" s="1"/>
        <tr r="G26" s="1"/>
        <tr r="Q66" s="1"/>
        <tr r="Q66" s="1"/>
        <tr r="Q2" s="13"/>
        <tr r="M75" s="1"/>
        <tr r="M75" s="1"/>
        <tr r="J85" s="1"/>
        <tr r="J85" s="1"/>
        <tr r="O35" s="1"/>
        <tr r="O35" s="1"/>
        <tr r="O35" s="1"/>
        <tr r="AA2" s="13"/>
        <tr r="W2" s="13"/>
        <tr r="AG2" s="13"/>
        <tr r="H75" s="1"/>
        <tr r="H75" s="1"/>
        <tr r="L35" s="1"/>
        <tr r="L35" s="1"/>
        <tr r="L35" s="1"/>
        <tr r="L95" s="1"/>
        <tr r="L95" s="1"/>
        <tr r="K56" s="1"/>
        <tr r="K56" s="1"/>
        <tr r="K56" s="1"/>
        <tr r="E85" s="1"/>
        <tr r="E85" s="1"/>
        <tr r="W75" s="1"/>
        <tr r="W75" s="1"/>
        <tr r="E35" s="1"/>
        <tr r="E35" s="1"/>
        <tr r="E35" s="1"/>
        <tr r="T56" s="1"/>
        <tr r="T56" s="1"/>
        <tr r="T56" s="1"/>
        <tr r="R85" s="1"/>
        <tr r="R85" s="1"/>
        <tr r="P56" s="1"/>
        <tr r="P56" s="1"/>
        <tr r="P56" s="1"/>
        <tr r="R35" s="1"/>
        <tr r="R35" s="1"/>
        <tr r="R35" s="1"/>
        <tr r="E2" s="13"/>
        <tr r="A1" s="13"/>
        <tr r="AQ2" s="13"/>
        <tr r="AD2" s="13"/>
        <tr r="H85" s="1"/>
        <tr r="H85" s="1"/>
        <tr r="G45" s="1"/>
        <tr r="G45" s="1"/>
        <tr r="G45" s="1"/>
        <tr r="E15" s="1"/>
        <tr r="K66" s="1"/>
        <tr r="K66" s="1"/>
        <tr r="E95" s="1"/>
        <tr r="E95" s="1"/>
        <tr r="W85" s="1"/>
        <tr r="W85" s="1"/>
        <tr r="U45" s="1"/>
        <tr r="U45" s="1"/>
        <tr r="U45" s="1"/>
        <tr r="T66" s="1"/>
        <tr r="T66" s="1"/>
        <tr r="R95" s="1"/>
        <tr r="R95" s="1"/>
        <tr r="P66" s="1"/>
        <tr r="P66" s="1"/>
        <tr r="T26" s="1"/>
        <tr r="T26" s="1"/>
        <tr r="T26" s="1"/>
        <tr r="V2" s="13"/>
        <tr r="AB2" s="13"/>
        <tr r="A3" s="13"/>
        <tr r="R2" s="13"/>
        <tr r="G56" s="1"/>
        <tr r="G56" s="1"/>
        <tr r="G56" s="1"/>
        <tr r="J45" s="1"/>
        <tr r="J45" s="1"/>
        <tr r="J45" s="1"/>
        <tr r="Q26" s="1"/>
        <tr r="Q26" s="1"/>
        <tr r="Q26" s="1"/>
        <tr r="H3" s="13"/>
        <tr r="M2" s="13"/>
        <tr r="G66" s="1"/>
        <tr r="G66" s="1"/>
        <tr r="J56" s="1"/>
        <tr r="J56" s="1"/>
        <tr r="J56" s="1"/>
        <tr r="Q45" s="1"/>
        <tr r="Q45" s="1"/>
        <tr r="Q45" s="1"/>
        <tr r="AE2" s="13"/>
        <tr r="G75" s="1"/>
        <tr r="G75" s="1"/>
        <tr r="J66" s="1"/>
        <tr r="J66" s="1"/>
        <tr r="Q56" s="1"/>
        <tr r="Q56" s="1"/>
        <tr r="Q56" s="1"/>
        <tr r="AA3" s="13"/>
        <tr r="K2" s="13"/>
        <tr r="M66" s="1"/>
        <tr r="M66" s="1"/>
        <tr r="V66" s="1"/>
        <tr r="V66" s="1"/>
        <tr r="O45" s="1"/>
        <tr r="O45" s="1"/>
        <tr r="O45" s="1"/>
        <tr r="Q3" s="13"/>
        <tr r="F56" s="1"/>
        <tr r="F56" s="1"/>
        <tr r="F56" s="1"/>
        <tr r="U35" s="1"/>
        <tr r="U35" s="1"/>
        <tr r="U35" s="1"/>
        <tr r="U95" s="1"/>
        <tr r="U95" s="1"/>
        <tr r="O56" s="1"/>
        <tr r="O56" s="1"/>
        <tr r="O56" s="1"/>
        <tr r="Q35" s="1"/>
        <tr r="Q35" s="1"/>
        <tr r="Q35" s="1"/>
        <tr r="M26" s="1"/>
        <tr r="M26" s="1"/>
        <tr r="M26" s="1"/>
        <tr r="V26" s="1"/>
        <tr r="V26" s="1"/>
        <tr r="V26" s="1"/>
        <tr r="L45" s="1"/>
        <tr r="L45" s="1"/>
        <tr r="L45" s="1"/>
        <tr r="S3" s="13"/>
        <tr r="E3" s="13"/>
        <tr r="R3" s="13"/>
        <tr r="AP3" s="13"/>
        <tr r="P3" s="13"/>
        <tr r="U3" s="13"/>
        <tr r="W3" s="13"/>
        <tr r="C3" s="13"/>
        <tr r="AQ3" s="13"/>
        <tr r="Y3" s="13"/>
        <tr r="L3" s="13"/>
        <tr r="O3" s="13"/>
        <tr r="F3" s="13"/>
        <tr r="X3" s="13"/>
        <tr r="AO3" s="13"/>
        <tr r="AI3" s="13"/>
        <tr r="I3" s="13"/>
        <tr r="AK3" s="13"/>
        <tr r="T3" s="13"/>
        <tr r="B3" s="13"/>
        <tr r="M3" s="13"/>
        <tr r="N3" s="13"/>
        <tr r="AH3" s="13"/>
        <tr r="AD3" s="13"/>
        <tr r="V3" s="13"/>
        <tr r="AB3" s="13"/>
        <tr r="K3" s="13"/>
        <tr r="Z3" s="13"/>
        <tr r="J3" s="13"/>
        <tr r="D3" s="13"/>
        <tr r="AJ3" s="13"/>
        <tr r="A4" s="13"/>
        <tr r="Q4" s="13"/>
        <tr r="AP4" s="13"/>
        <tr r="U4" s="13"/>
        <tr r="AE4" s="13"/>
        <tr r="M4" s="13"/>
        <tr r="B4" s="13"/>
        <tr r="D4" s="13"/>
        <tr r="C4" s="13"/>
        <tr r="H4" s="13"/>
        <tr r="AK4" s="13"/>
        <tr r="W4" s="13"/>
        <tr r="X4" s="13"/>
        <tr r="R4" s="13"/>
        <tr r="AC4" s="13"/>
        <tr r="AG4" s="13"/>
        <tr r="E4" s="13"/>
        <tr r="AF4" s="13"/>
        <tr r="S4" s="13"/>
        <tr r="P4" s="13"/>
        <tr r="J4" s="13"/>
        <tr r="AB4" s="13"/>
        <tr r="L4" s="13"/>
        <tr r="Y4" s="13"/>
        <tr r="AQ4" s="13"/>
        <tr r="AH4" s="13"/>
        <tr r="AI4" s="13"/>
        <tr r="F4" s="13"/>
        <tr r="AA4" s="13"/>
        <tr r="I4" s="13"/>
        <tr r="AN4" s="13"/>
        <tr r="O4" s="13"/>
        <tr r="AO4" s="13"/>
        <tr r="Z4" s="13"/>
        <tr r="G4" s="13"/>
        <tr r="AD4" s="13"/>
        <tr r="AE3" s="13"/>
        <tr r="N4" s="13"/>
        <tr r="T114" s="1"/>
        <tr r="T114" s="1"/>
        <tr r="T114" s="1"/>
        <tr r="P114" s="1"/>
        <tr r="P114" s="1"/>
        <tr r="P114" s="1"/>
        <tr r="V105" s="1"/>
        <tr r="V105" s="1"/>
        <tr r="V105" s="1"/>
        <tr r="Q114" s="1"/>
        <tr r="Q114" s="1"/>
        <tr r="Q114" s="1"/>
        <tr r="O114" s="1"/>
        <tr r="O114" s="1"/>
        <tr r="O114" s="1"/>
        <tr r="AL3" s="13"/>
        <tr r="O105" s="1"/>
        <tr r="O105" s="1"/>
        <tr r="O105" s="1"/>
        <tr r="P26" s="1"/>
        <tr r="P26" s="1"/>
        <tr r="P26" s="1"/>
        <tr r="T15" s="1"/>
        <tr r="T15" s="1"/>
        <tr r="T15" s="1"/>
        <tr r="W114" s="1"/>
        <tr r="W114" s="1"/>
        <tr r="W114" s="1"/>
        <tr r="J114" s="1"/>
        <tr r="J114" s="1"/>
        <tr r="J114" s="1"/>
        <tr r="W35" s="1"/>
        <tr r="W35" s="1"/>
        <tr r="W35" s="1"/>
        <tr r="G3" s="13"/>
        <tr r="R15" s="1"/>
        <tr r="R15" s="1"/>
        <tr r="R15" s="1"/>
        <tr r="L114" s="1"/>
        <tr r="L114" s="1"/>
        <tr r="L114" s="1"/>
        <tr r="G114" s="1"/>
        <tr r="G114" s="1"/>
        <tr r="G114" s="1"/>
        <tr r="V114" s="1"/>
        <tr r="V114" s="1"/>
        <tr r="V114" s="1"/>
        <tr r="AF3" s="13"/>
        <tr r="P35" s="1"/>
        <tr r="P35" s="1"/>
        <tr r="P35" s="1"/>
        <tr r="AM3" s="13"/>
        <tr r="W15" s="1"/>
        <tr r="W15" s="1"/>
        <tr r="W15" s="1"/>
        <tr r="K114" s="1"/>
        <tr r="K114" s="1"/>
        <tr r="K114" s="1"/>
        <tr r="M105" s="1"/>
        <tr r="M105" s="1"/>
        <tr r="M105" s="1"/>
        <tr r="U114" s="1"/>
        <tr r="U114" s="1"/>
        <tr r="U114" s="1"/>
        <tr r="F114" s="1"/>
        <tr r="F114" s="1"/>
        <tr r="F114" s="1"/>
        <tr r="K105" s="1"/>
        <tr r="K105" s="1"/>
        <tr r="K105" s="1"/>
        <tr r="AC3" s="13"/>
        <tr r="AL4" s="13"/>
        <tr r="F105" s="1"/>
        <tr r="F105" s="1"/>
        <tr r="F105" s="1"/>
        <tr r="W105" s="1"/>
        <tr r="W105" s="1"/>
        <tr r="W105" s="1"/>
        <tr r="P105" s="1"/>
        <tr r="P105" s="1"/>
        <tr r="P105" s="1"/>
        <tr r="Q105" s="1"/>
        <tr r="Q105" s="1"/>
        <tr r="Q105" s="1"/>
        <tr r="AG3" s="13"/>
        <tr r="AN3" s="13"/>
        <tr r="K4" s="13"/>
        <tr r="H105" s="1"/>
        <tr r="H105" s="1"/>
        <tr r="H105" s="1"/>
        <tr r="O15" s="1"/>
        <tr r="O15" s="1"/>
        <tr r="O15" s="1"/>
        <tr r="U105" s="1"/>
        <tr r="U105" s="1"/>
        <tr r="U105" s="1"/>
        <tr r="V15" s="1"/>
        <tr r="V15" s="1"/>
        <tr r="V15" s="1"/>
        <tr r="R105" s="1"/>
        <tr r="R105" s="1"/>
        <tr r="R105" s="1"/>
        <tr r="R114" s="1"/>
        <tr r="R114" s="1"/>
        <tr r="R114" s="1"/>
        <tr r="L105" s="1"/>
        <tr r="L105" s="1"/>
        <tr r="L105" s="1"/>
        <tr r="AM4" s="13"/>
        <tr r="G105" s="1"/>
        <tr r="G105" s="1"/>
        <tr r="G105" s="1"/>
        <tr r="J105" s="1"/>
        <tr r="J105" s="1"/>
        <tr r="J105" s="1"/>
        <tr r="Q15" s="1"/>
        <tr r="Q15" s="1"/>
        <tr r="Q15" s="1"/>
        <tr r="P15" s="1"/>
        <tr r="P15" s="1"/>
        <tr r="P15" s="1"/>
        <tr r="T4" s="13"/>
        <tr r="T105" s="1"/>
        <tr r="T105" s="1"/>
        <tr r="T105" s="1"/>
        <tr r="E114" s="1"/>
        <tr r="E114" s="1"/>
        <tr r="E114" s="1"/>
        <tr r="E105" s="1"/>
        <tr r="E105" s="1"/>
        <tr r="E105" s="1"/>
        <tr r="V4" s="13"/>
        <tr r="AJ4" s="13"/>
        <tr r="H114" s="1"/>
        <tr r="H114" s="1"/>
        <tr r="H114" s="1"/>
        <tr r="M114" s="1"/>
        <tr r="M114" s="1"/>
        <tr r="M114" s="1"/>
        <tr r="U15" s="1"/>
        <tr r="U15" s="1"/>
        <tr r="U15" s="1"/>
      </tp>
    </main>
  </volType>
</volType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1.xml"/><Relationship Id="rId12" Type="http://schemas.openxmlformats.org/officeDocument/2006/relationships/sheetMetadata" Target="metadata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volatileDependencies" Target="volatileDependencies.xml"/><Relationship Id="rId10" Type="http://schemas.openxmlformats.org/officeDocument/2006/relationships/styles" Target="style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alcChain" Target="calcChain.xml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T:\Oil%20Trading\Analytics\fundy\balances\global_balance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ary"/>
      <sheetName val="Liquids"/>
      <sheetName val="NGL"/>
      <sheetName val="Crude"/>
      <sheetName val="Runs"/>
      <sheetName val="Gasoline"/>
      <sheetName val="LPG"/>
      <sheetName val="Naphtha"/>
      <sheetName val="Diesel"/>
      <sheetName val="Jet"/>
      <sheetName val="Fueloil"/>
      <sheetName val="Yields"/>
      <sheetName val="TotalProds"/>
      <sheetName val="Constant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>
        <row r="19">
          <cell r="B19" t="str" vm="1">
            <v>2019</v>
          </cell>
          <cell r="C19" t="str" vm="2">
            <v>2020</v>
          </cell>
          <cell r="D19" t="str" vm="3">
            <v>2021</v>
          </cell>
          <cell r="E19" t="str" vm="4">
            <v>2022</v>
          </cell>
        </row>
      </sheetData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Afzal, Gibran" refreshedDate="44439.721035532406" backgroundQuery="1" createdVersion="3" refreshedVersion="6" minRefreshableVersion="3" recordCount="0" tupleCache="1" supportSubquery="1" supportAdvancedDrill="1" xr:uid="{8D8547C8-C487-4879-8696-AFF69B20BEBC}">
  <cacheSource type="external" connectionId="6"/>
  <cacheFields count="5">
    <cacheField name="[IEA].[Balitem].[Balitem]" caption="Balitem" numFmtId="0" hierarchy="4" level="1">
      <sharedItems count="41">
        <s v="[IEA].[Balitem].&amp;[NOECDSUP]" c="NOECDSUP"/>
        <s v="[IEA].[Balitem].&amp;[NOPECTOT]" c="NOPECTOT"/>
        <s v="[IEA].[Balitem].&amp;[AMESUP]" c="AMESUP"/>
        <s v="[IEA].[Balitem].&amp;[MIDEASTSUP]" c="MIDEASTSUP"/>
        <s v="[IEA].[Balitem].&amp;[OTHASIASUP]" c="OTHASIASUP"/>
        <s v="[IEA].[Balitem].&amp;[NONOPECCUR]" c="NONOPECCUR"/>
        <s v="[IEA].[Balitem].&amp;[PROCGAIN]" c="PROCGAIN"/>
        <s v="[IEA].[Balitem].&amp;[MIDEASTDEM]" c="MIDEASTDEM"/>
        <s v="[IEA].[Balitem].&amp;[OTHASIADEM]" c="OTHASIADEM"/>
        <s v="[IEA].[Balitem].&amp;[AOCDEM]" c="AOCDEM"/>
        <s v="[IEA].[Balitem].&amp;[CHINASUP]" c="CHINASUP"/>
        <s v="[IEA].[Balitem].&amp;[AFRICADEM]" c="AFRICADEM"/>
        <s v="[IEA].[Balitem].&amp;[STCHGOVT]" c="STCHGOVT"/>
        <s v="[IEA].[Balitem].&amp;[MISBAL]" c="MISBAL"/>
        <s v="[IEA].[Balitem].&amp;[OECDDEM]" c="OECDDEM"/>
        <s v="[IEA].[Balitem].&amp;[EASTEURSUP]" c="EASTEURSUP"/>
        <s v="[IEA].[Balitem].&amp;[LATAMSUP]" c="LATAMSUP"/>
        <s v="[IEA].[Balitem].&amp;[FLOATSTOR]" c="FLOATSTOR"/>
        <s v="[IEA].[Balitem].&amp;[FSUSUP]" c="FSUSUP"/>
        <s v="[IEA].[Balitem].&amp;[CHINADEM]" c="CHINADEM"/>
        <s v="[IEA].[Balitem].&amp;[TOTALSTCH]" c="TOTALSTCH"/>
        <s v="[IEA].[Balitem].&amp;[OPECNGLS]" c="OPECNGLS"/>
        <s v="[IEA].[Balitem].&amp;[OPECTOT]" c="OPECTOT"/>
        <s v="[IEA].[Balitem].&amp;[NOECDDEM]" c="NOECDDEM"/>
        <s v="[IEA].[Balitem].&amp;[EASTEURDEM]" c="EASTEURDEM"/>
        <s v="[IEA].[Balitem].&amp;[TOTALSUP]" c="TOTALSUP"/>
        <s v="[IEA].[Balitem].&amp;[FSUDEM]" c="FSUDEM"/>
        <s v="[IEA].[Balitem].&amp;[EURODEM]" c="EURODEM"/>
        <s v="[IEA].[Balitem].&amp;[OPECCUR]" c="OPECCUR"/>
        <s v="[IEA].[Balitem].&amp;[CALLOPECCU]" c="CALLOPECCU"/>
        <s v="[IEA].[Balitem].&amp;[STCHOECD]" c="STCHOECD"/>
        <s v="[IEA].[Balitem].&amp;[OPECCRUD]" c="OPECCRUD"/>
        <s v="[IEA].[Balitem].&amp;[GLOBIOTOT]" c="GLOBIOTOT"/>
        <s v="[IEA].[Balitem].&amp;[STCHINDUS]" c="STCHINDUS"/>
        <s v="[IEA].[Balitem].&amp;[OECDSUP]" c="OECDSUP"/>
        <s v="[IEA].[Balitem].&amp;[EUROSUP]" c="EUROSUP"/>
        <s v="[IEA].[Balitem].&amp;[LATAMDEM]" c="LATAMDEM"/>
        <s v="[IEA].[Balitem].&amp;[AOCSUP]" c="AOCSUP"/>
        <s v="[IEA].[Balitem].&amp;[AFRICASUP]" c="AFRICASUP"/>
        <s v="[IEA].[Balitem].&amp;[TOTALDEM]" c="TOTALDEM"/>
        <s v="[IEA].[Balitem].&amp;[AMEDEM]" c="AMEDEM"/>
      </sharedItems>
    </cacheField>
    <cacheField name="[Measures].[MeasuresLevel]" caption="MeasuresLevel" numFmtId="0" hierarchy="9">
      <sharedItems count="2">
        <s v="[Measures].[Sum of Value]" c="Sum of Value"/>
        <s v="[Measures].[Sum of Values]" c="Sum of Values"/>
      </sharedItems>
    </cacheField>
    <cacheField name="[IEA].[Date].[Date]" caption="Date" numFmtId="0" hierarchy="6" level="1">
      <sharedItems count="8">
        <s v="[IEA].[Date].&amp;[1Q2021]" c="1Q2021"/>
        <s v="[IEA].[Date].&amp;[4Q2021]" c="4Q2021"/>
        <s v="[IEA].[Date].&amp;[4Q2022]" c="4Q2022"/>
        <s v="[IEA].[Date].&amp;[1Q2022]" c="1Q2022"/>
        <s v="[IEA].[Date].&amp;[3Q2021]" c="3Q2021"/>
        <s v="[IEA].[Date].&amp;[2Q2021]" c="2Q2021"/>
        <s v="[IEA].[Date].&amp;[2Q2022]" c="2Q2022"/>
        <s v="[IEA].[Date].&amp;[3Q2022]" c="3Q2022"/>
      </sharedItems>
    </cacheField>
    <cacheField name="[EIA api].[Date].[Date]" caption="Date" numFmtId="0" hierarchy="2" level="1">
      <sharedItems count="16">
        <s v="[EIA api].[Date].&amp;[2019Q4]" c="2019Q4"/>
        <s v="[EIA api].[Date].&amp;[2020Q4]" c="2020Q4"/>
        <s v="[EIA api].[Date].&amp;[2019Q1]" c="2019Q1"/>
        <s v="[EIA api].[Date].&amp;[2020Q3]" c="2020Q3"/>
        <s v="[EIA api].[Date].&amp;[2019Q3]" c="2019Q3"/>
        <s v="[EIA api].[Date].&amp;[2019Q2]" c="2019Q2"/>
        <s v="[EIA api].[Date].&amp;[2022Q1]" c="2022Q1"/>
        <s v="[EIA api].[Date].&amp;[2020Q2]" c="2020Q2"/>
        <s v="[EIA api].[Date].&amp;[2022Q2]" c="2022Q2"/>
        <s v="[EIA api].[Date].&amp;[2022Q3]" c="2022Q3"/>
        <s v="[EIA api].[Date].&amp;[2020Q1]" c="2020Q1"/>
        <s v="[EIA api].[Date].&amp;[2022Q4]" c="2022Q4"/>
        <s v="[EIA api].[Date].&amp;[2021Q1]" c="2021Q1"/>
        <s v="[EIA api].[Date].&amp;[2021Q3]" c="2021Q3"/>
        <s v="[EIA api].[Date].&amp;[2021Q4]" c="2021Q4"/>
        <s v="[EIA api].[Date].&amp;[2021Q2]" c="2021Q2"/>
      </sharedItems>
    </cacheField>
    <cacheField name="[EIA api].[Item].[Item]" caption="Item" numFmtId="0" hierarchy="1" level="1">
      <sharedItems count="6">
        <s v="[EIA api].[Item].&amp;[Total non-OPEC liquids, Quarterly]" c="Total non-OPEC liquids, Quarterly"/>
        <s v="[EIA api].[Item].&amp;[Liquid Fuels Consumption, Total World, Quarterly]" c="Liquid Fuels Consumption, Total World, Quarterly"/>
        <s v="[EIA api].[Item].&amp;[Total OPEC Petroleum Supply, Quarterly]" c="Total OPEC Petroleum Supply, Quarterly"/>
        <s v="[EIA api].[Item].&amp;[OPEC non-Crude Oil Liquids Production, Quarterly]" c="OPEC non-Crude Oil Liquids Production, Quarterly"/>
        <s v="[EIA api].[Item].&amp;[Liquid Fuels Consumption, China, Quarterly]" c="Liquid Fuels Consumption, China, Quarterly"/>
        <s v="[EIA api].[Item].&amp;[Liquid Fuels Consumption, Total Asia and Oceania, Quarterly]" c="Liquid Fuels Consumption, Total Asia and Oceania, Quarterly"/>
      </sharedItems>
    </cacheField>
  </cacheFields>
  <cacheHierarchies count="1003">
    <cacheHierarchy uniqueName="[EIA api].[Column1.series_id]" caption="Column1.series_id" attribute="1" defaultMemberUniqueName="[EIA api].[Column1.series_id].[All]" allUniqueName="[EIA api].[Column1.series_id].[All]" dimensionUniqueName="[EIA api]" displayFolder="" count="2" memberValueDatatype="130" unbalanced="0"/>
    <cacheHierarchy uniqueName="[EIA api].[Item]" caption="Item" attribute="1" defaultMemberUniqueName="[EIA api].[Item].[All]" allUniqueName="[EIA api].[Item].[All]" dimensionUniqueName="[EIA api]" displayFolder="" count="2" memberValueDatatype="130" unbalanced="0">
      <fieldsUsage count="2">
        <fieldUsage x="-1"/>
        <fieldUsage x="4"/>
      </fieldsUsage>
    </cacheHierarchy>
    <cacheHierarchy uniqueName="[EIA api].[Date]" caption="Date" attribute="1" defaultMemberUniqueName="[EIA api].[Date].[All]" allUniqueName="[EIA api].[Date].[All]" dimensionUniqueName="[EIA api]" displayFolder="" count="2" memberValueDatatype="130" unbalanced="0">
      <fieldsUsage count="2">
        <fieldUsage x="-1"/>
        <fieldUsage x="3"/>
      </fieldsUsage>
    </cacheHierarchy>
    <cacheHierarchy uniqueName="[EIA api].[Values]" caption="Values" attribute="1" defaultMemberUniqueName="[EIA api].[Values].[All]" allUniqueName="[EIA api].[Values].[All]" dimensionUniqueName="[EIA api]" displayFolder="" count="2" memberValueDatatype="5" unbalanced="0"/>
    <cacheHierarchy uniqueName="[IEA].[Balitem]" caption="Balitem" attribute="1" defaultMemberUniqueName="[IEA].[Balitem].[All]" allUniqueName="[IEA].[Balitem].[All]" allCaption="All" dimensionUniqueName="[IEA]" displayFolder="" count="2" memberValueDatatype="130" unbalanced="0">
      <fieldsUsage count="2">
        <fieldUsage x="-1"/>
        <fieldUsage x="0"/>
      </fieldsUsage>
    </cacheHierarchy>
    <cacheHierarchy uniqueName="[IEA].[Final]" caption="Final" attribute="1" defaultMemberUniqueName="[IEA].[Final].[All]" allUniqueName="[IEA].[Final].[All]" dimensionUniqueName="[IEA]" displayFolder="" count="2" memberValueDatatype="130" unbalanced="0"/>
    <cacheHierarchy uniqueName="[IEA].[Date]" caption="Date" attribute="1" defaultMemberUniqueName="[IEA].[Date].[All]" allUniqueName="[IEA].[Date].[All]" dimensionUniqueName="[IEA]" displayFolder="" count="2" memberValueDatatype="130" unbalanced="0">
      <fieldsUsage count="2">
        <fieldUsage x="-1"/>
        <fieldUsage x="2"/>
      </fieldsUsage>
    </cacheHierarchy>
    <cacheHierarchy uniqueName="[IEA].[Value]" caption="Value" attribute="1" defaultMemberUniqueName="[IEA].[Value].[All]" allUniqueName="[IEA].[Value].[All]" dimensionUniqueName="[IEA]" displayFolder="" count="2" memberValueDatatype="5" unbalanced="0"/>
    <cacheHierarchy uniqueName="[IEA].[Column5]" caption="Column5" attribute="1" defaultMemberUniqueName="[IEA].[Column5].[All]" allUniqueName="[IEA].[Column5].[All]" dimensionUniqueName="[IEA]" displayFolder="" count="2" memberValueDatatype="130" unbalanced="0"/>
    <cacheHierarchy uniqueName="[Measures]" caption="Measures" attribute="1" keyAttribute="1" defaultMemberUniqueName="[Measures].[__No measures defined]" dimensionUniqueName="[Measures]" displayFolder="" measures="1" count="1" memberValueDatatype="130" unbalanced="0">
      <fieldsUsage count="1">
        <fieldUsage x="1"/>
      </fieldsUsage>
    </cacheHierarchy>
    <cacheHierarchy uniqueName="[OPEC Demand].[Column]" caption="Column" attribute="1" defaultMemberUniqueName="[OPEC Demand].[Column].[All]" allUniqueName="[OPEC Demand].[Column].[All]" dimensionUniqueName="[OPEC Demand]" displayFolder="" count="2" memberValueDatatype="130" unbalanced="0"/>
    <cacheHierarchy uniqueName="[OPEC Demand].[2018]" caption="2018" attribute="1" defaultMemberUniqueName="[OPEC Demand].[2018].[All]" allUniqueName="[OPEC Demand].[2018].[All]" dimensionUniqueName="[OPEC Demand]" displayFolder="" count="2" memberValueDatatype="5" unbalanced="0"/>
    <cacheHierarchy uniqueName="[OPEC Demand].[2019]" caption="2019" attribute="1" defaultMemberUniqueName="[OPEC Demand].[2019].[All]" allUniqueName="[OPEC Demand].[2019].[All]" dimensionUniqueName="[OPEC Demand]" displayFolder="" count="2" memberValueDatatype="5" unbalanced="0"/>
    <cacheHierarchy uniqueName="[OPEC Demand].[2020]" caption="2020" attribute="1" defaultMemberUniqueName="[OPEC Demand].[2020].[All]" allUniqueName="[OPEC Demand].[2020].[All]" dimensionUniqueName="[OPEC Demand]" displayFolder="" count="2" memberValueDatatype="5" unbalanced="0"/>
    <cacheHierarchy uniqueName="[OPEC Demand].[1Q21]" caption="1Q21" attribute="1" defaultMemberUniqueName="[OPEC Demand].[1Q21].[All]" allUniqueName="[OPEC Demand].[1Q21].[All]" dimensionUniqueName="[OPEC Demand]" displayFolder="" count="2" memberValueDatatype="5" unbalanced="0"/>
    <cacheHierarchy uniqueName="[OPEC Demand].[2Q21]" caption="2Q21" attribute="1" defaultMemberUniqueName="[OPEC Demand].[2Q21].[All]" allUniqueName="[OPEC Demand].[2Q21].[All]" dimensionUniqueName="[OPEC Demand]" displayFolder="" count="2" memberValueDatatype="5" unbalanced="0"/>
    <cacheHierarchy uniqueName="[OPEC Demand].[3Q21]" caption="3Q21" attribute="1" defaultMemberUniqueName="[OPEC Demand].[3Q21].[All]" allUniqueName="[OPEC Demand].[3Q21].[All]" dimensionUniqueName="[OPEC Demand]" displayFolder="" count="2" memberValueDatatype="5" unbalanced="0"/>
    <cacheHierarchy uniqueName="[OPEC Demand].[4Q21]" caption="4Q21" attribute="1" defaultMemberUniqueName="[OPEC Demand].[4Q21].[All]" allUniqueName="[OPEC Demand].[4Q21].[All]" dimensionUniqueName="[OPEC Demand]" displayFolder="" count="2" memberValueDatatype="5" unbalanced="0"/>
    <cacheHierarchy uniqueName="[OPEC Demand].[2021]" caption="2021" attribute="1" defaultMemberUniqueName="[OPEC Demand].[2021].[All]" allUniqueName="[OPEC Demand].[2021].[All]" dimensionUniqueName="[OPEC Demand]" displayFolder="" count="2" memberValueDatatype="5" unbalanced="0"/>
    <cacheHierarchy uniqueName="[OPEC Demand].[1Q22]" caption="1Q22" attribute="1" defaultMemberUniqueName="[OPEC Demand].[1Q22].[All]" allUniqueName="[OPEC Demand].[1Q22].[All]" dimensionUniqueName="[OPEC Demand]" displayFolder="" count="2" memberValueDatatype="5" unbalanced="0"/>
    <cacheHierarchy uniqueName="[OPEC Demand].[2Q22]" caption="2Q22" attribute="1" defaultMemberUniqueName="[OPEC Demand].[2Q22].[All]" allUniqueName="[OPEC Demand].[2Q22].[All]" dimensionUniqueName="[OPEC Demand]" displayFolder="" count="2" memberValueDatatype="5" unbalanced="0"/>
    <cacheHierarchy uniqueName="[OPEC Demand].[3Q22]" caption="3Q22" attribute="1" defaultMemberUniqueName="[OPEC Demand].[3Q22].[All]" allUniqueName="[OPEC Demand].[3Q22].[All]" dimensionUniqueName="[OPEC Demand]" displayFolder="" count="2" memberValueDatatype="5" unbalanced="0"/>
    <cacheHierarchy uniqueName="[OPEC Demand].[4Q22]" caption="4Q22" attribute="1" defaultMemberUniqueName="[OPEC Demand].[4Q22].[All]" allUniqueName="[OPEC Demand].[4Q22].[All]" dimensionUniqueName="[OPEC Demand]" displayFolder="" count="2" memberValueDatatype="5" unbalanced="0"/>
    <cacheHierarchy uniqueName="[OPEC Demand].[2022]" caption="2022" attribute="1" defaultMemberUniqueName="[OPEC Demand].[2022].[All]" allUniqueName="[OPEC Demand].[2022].[All]" dimensionUniqueName="[OPEC Demand]" displayFolder="" count="2" memberValueDatatype="5" unbalanced="0"/>
    <cacheHierarchy uniqueName="[OPEC Demand].[Column15]" caption="Column15" attribute="1" defaultMemberUniqueName="[OPEC Demand].[Column15].[All]" allUniqueName="[OPEC Demand].[Column15].[All]" dimensionUniqueName="[OPEC Demand]" displayFolder="" count="2" memberValueDatatype="20" unbalanced="0"/>
    <cacheHierarchy uniqueName="[OPEC Demand].[Column16]" caption="Column16" attribute="1" defaultMemberUniqueName="[OPEC Demand].[Column16].[All]" allUniqueName="[OPEC Demand].[Column16].[All]" dimensionUniqueName="[OPEC Demand]" displayFolder="" count="2" memberValueDatatype="130" unbalanced="0"/>
    <cacheHierarchy uniqueName="[OPEC Demand].[Column17]" caption="Column17" attribute="1" defaultMemberUniqueName="[OPEC Demand].[Column17].[All]" allUniqueName="[OPEC Demand].[Column17].[All]" dimensionUniqueName="[OPEC Demand]" displayFolder="" count="2" memberValueDatatype="130" unbalanced="0"/>
    <cacheHierarchy uniqueName="[OPEC Demand].[Column18]" caption="Column18" attribute="1" defaultMemberUniqueName="[OPEC Demand].[Column18].[All]" allUniqueName="[OPEC Demand].[Column18].[All]" dimensionUniqueName="[OPEC Demand]" displayFolder="" count="2" memberValueDatatype="130" unbalanced="0"/>
    <cacheHierarchy uniqueName="[OPEC Demand].[Column19]" caption="Column19" attribute="1" defaultMemberUniqueName="[OPEC Demand].[Column19].[All]" allUniqueName="[OPEC Demand].[Column19].[All]" dimensionUniqueName="[OPEC Demand]" displayFolder="" count="2" memberValueDatatype="130" unbalanced="0"/>
    <cacheHierarchy uniqueName="[OPEC Demand].[Column20]" caption="Column20" attribute="1" defaultMemberUniqueName="[OPEC Demand].[Column20].[All]" allUniqueName="[OPEC Demand].[Column20].[All]" dimensionUniqueName="[OPEC Demand]" displayFolder="" count="2" memberValueDatatype="130" unbalanced="0"/>
    <cacheHierarchy uniqueName="[OPEC Demand].[Column21]" caption="Column21" attribute="1" defaultMemberUniqueName="[OPEC Demand].[Column21].[All]" allUniqueName="[OPEC Demand].[Column21].[All]" dimensionUniqueName="[OPEC Demand]" displayFolder="" count="2" memberValueDatatype="130" unbalanced="0"/>
    <cacheHierarchy uniqueName="[OPEC Demand].[Column22]" caption="Column22" attribute="1" defaultMemberUniqueName="[OPEC Demand].[Column22].[All]" allUniqueName="[OPEC Demand].[Column22].[All]" dimensionUniqueName="[OPEC Demand]" displayFolder="" count="2" memberValueDatatype="130" unbalanced="0"/>
    <cacheHierarchy uniqueName="[OPEC Demand].[Column23]" caption="Column23" attribute="1" defaultMemberUniqueName="[OPEC Demand].[Column23].[All]" allUniqueName="[OPEC Demand].[Column23].[All]" dimensionUniqueName="[OPEC Demand]" displayFolder="" count="2" memberValueDatatype="130" unbalanced="0"/>
    <cacheHierarchy uniqueName="[OPEC Demand].[Column24]" caption="Column24" attribute="1" defaultMemberUniqueName="[OPEC Demand].[Column24].[All]" allUniqueName="[OPEC Demand].[Column24].[All]" dimensionUniqueName="[OPEC Demand]" displayFolder="" count="2" memberValueDatatype="130" unbalanced="0"/>
    <cacheHierarchy uniqueName="[OPEC Supply].[Column]" caption="Column" attribute="1" defaultMemberUniqueName="[OPEC Supply].[Column].[All]" allUniqueName="[OPEC Supply].[Column].[All]" dimensionUniqueName="[OPEC Supply]" displayFolder="" count="2" memberValueDatatype="130" unbalanced="0"/>
    <cacheHierarchy uniqueName="[OPEC Supply].[2018]" caption="2018" attribute="1" defaultMemberUniqueName="[OPEC Supply].[2018].[All]" allUniqueName="[OPEC Supply].[2018].[All]" dimensionUniqueName="[OPEC Supply]" displayFolder="" count="2" memberValueDatatype="5" unbalanced="0"/>
    <cacheHierarchy uniqueName="[OPEC Supply].[2019]" caption="2019" attribute="1" defaultMemberUniqueName="[OPEC Supply].[2019].[All]" allUniqueName="[OPEC Supply].[2019].[All]" dimensionUniqueName="[OPEC Supply]" displayFolder="" count="2" memberValueDatatype="5" unbalanced="0"/>
    <cacheHierarchy uniqueName="[OPEC Supply].[2020]" caption="2020" attribute="1" defaultMemberUniqueName="[OPEC Supply].[2020].[All]" allUniqueName="[OPEC Supply].[2020].[All]" dimensionUniqueName="[OPEC Supply]" displayFolder="" count="2" memberValueDatatype="5" unbalanced="0"/>
    <cacheHierarchy uniqueName="[OPEC Supply].[3Q21]" caption="3Q21" attribute="1" defaultMemberUniqueName="[OPEC Supply].[3Q21].[All]" allUniqueName="[OPEC Supply].[3Q21].[All]" dimensionUniqueName="[OPEC Supply]" displayFolder="" count="2" memberValueDatatype="5" unbalanced="0"/>
    <cacheHierarchy uniqueName="[OPEC Supply].[4Q21]" caption="4Q21" attribute="1" defaultMemberUniqueName="[OPEC Supply].[4Q21].[All]" allUniqueName="[OPEC Supply].[4Q21].[All]" dimensionUniqueName="[OPEC Supply]" displayFolder="" count="2" memberValueDatatype="5" unbalanced="0"/>
    <cacheHierarchy uniqueName="[OPEC Supply].[2021]" caption="2021" attribute="1" defaultMemberUniqueName="[OPEC Supply].[2021].[All]" allUniqueName="[OPEC Supply].[2021].[All]" dimensionUniqueName="[OPEC Supply]" displayFolder="" count="2" memberValueDatatype="5" unbalanced="0"/>
    <cacheHierarchy uniqueName="[OPEC Supply].[21/20]" caption="21/20" attribute="1" defaultMemberUniqueName="[OPEC Supply].[21/20].[All]" allUniqueName="[OPEC Supply].[21/20].[All]" dimensionUniqueName="[OPEC Supply]" displayFolder="" count="2" memberValueDatatype="5" unbalanced="0"/>
    <cacheHierarchy uniqueName="[OPEC Supply].[1Q22]" caption="1Q22" attribute="1" defaultMemberUniqueName="[OPEC Supply].[1Q22].[All]" allUniqueName="[OPEC Supply].[1Q22].[All]" dimensionUniqueName="[OPEC Supply]" displayFolder="" count="2" memberValueDatatype="5" unbalanced="0"/>
    <cacheHierarchy uniqueName="[OPEC Supply].[2Q22]" caption="2Q22" attribute="1" defaultMemberUniqueName="[OPEC Supply].[2Q22].[All]" allUniqueName="[OPEC Supply].[2Q22].[All]" dimensionUniqueName="[OPEC Supply]" displayFolder="" count="2" memberValueDatatype="5" unbalanced="0"/>
    <cacheHierarchy uniqueName="[OPEC Supply].[3Q22]" caption="3Q22" attribute="1" defaultMemberUniqueName="[OPEC Supply].[3Q22].[All]" allUniqueName="[OPEC Supply].[3Q22].[All]" dimensionUniqueName="[OPEC Supply]" displayFolder="" count="2" memberValueDatatype="5" unbalanced="0"/>
    <cacheHierarchy uniqueName="[OPEC Supply].[4Q22]" caption="4Q22" attribute="1" defaultMemberUniqueName="[OPEC Supply].[4Q22].[All]" allUniqueName="[OPEC Supply].[4Q22].[All]" dimensionUniqueName="[OPEC Supply]" displayFolder="" count="2" memberValueDatatype="5" unbalanced="0"/>
    <cacheHierarchy uniqueName="[OPEC Supply].[2022]" caption="2022" attribute="1" defaultMemberUniqueName="[OPEC Supply].[2022].[All]" allUniqueName="[OPEC Supply].[2022].[All]" dimensionUniqueName="[OPEC Supply]" displayFolder="" count="2" memberValueDatatype="5" unbalanced="0"/>
    <cacheHierarchy uniqueName="[OPEC Supply].[22/21]" caption="22/21" attribute="1" defaultMemberUniqueName="[OPEC Supply].[22/21].[All]" allUniqueName="[OPEC Supply].[22/21].[All]" dimensionUniqueName="[OPEC Supply]" displayFolder="" count="2" memberValueDatatype="5" unbalanced="0"/>
    <cacheHierarchy uniqueName="[OPEC Supply].[Column15]" caption="Column15" attribute="1" defaultMemberUniqueName="[OPEC Supply].[Column15].[All]" allUniqueName="[OPEC Supply].[Column15].[All]" dimensionUniqueName="[OPEC Supply]" displayFolder="" count="2" memberValueDatatype="130" unbalanced="0"/>
    <cacheHierarchy uniqueName="[OPEC Supply].[Column16]" caption="Column16" attribute="1" defaultMemberUniqueName="[OPEC Supply].[Column16].[All]" allUniqueName="[OPEC Supply].[Column16].[All]" dimensionUniqueName="[OPEC Supply]" displayFolder="" count="2" memberValueDatatype="130" unbalanced="0"/>
    <cacheHierarchy uniqueName="[OPEC Supply].[Column17]" caption="Column17" attribute="1" defaultMemberUniqueName="[OPEC Supply].[Column17].[All]" allUniqueName="[OPEC Supply].[Column17].[All]" dimensionUniqueName="[OPEC Supply]" displayFolder="" count="2" memberValueDatatype="130" unbalanced="0"/>
    <cacheHierarchy uniqueName="[OPEC Supply].[Column18]" caption="Column18" attribute="1" defaultMemberUniqueName="[OPEC Supply].[Column18].[All]" allUniqueName="[OPEC Supply].[Column18].[All]" dimensionUniqueName="[OPEC Supply]" displayFolder="" count="2" memberValueDatatype="130" unbalanced="0"/>
    <cacheHierarchy uniqueName="[OPEC Supply].[Column19]" caption="Column19" attribute="1" defaultMemberUniqueName="[OPEC Supply].[Column19].[All]" allUniqueName="[OPEC Supply].[Column19].[All]" dimensionUniqueName="[OPEC Supply]" displayFolder="" count="2" memberValueDatatype="130" unbalanced="0"/>
    <cacheHierarchy uniqueName="[OPEC Supply].[Column20]" caption="Column20" attribute="1" defaultMemberUniqueName="[OPEC Supply].[Column20].[All]" allUniqueName="[OPEC Supply].[Column20].[All]" dimensionUniqueName="[OPEC Supply]" displayFolder="" count="2" memberValueDatatype="130" unbalanced="0"/>
    <cacheHierarchy uniqueName="[OPEC Supply].[Column21]" caption="Column21" attribute="1" defaultMemberUniqueName="[OPEC Supply].[Column21].[All]" allUniqueName="[OPEC Supply].[Column21].[All]" dimensionUniqueName="[OPEC Supply]" displayFolder="" count="2" memberValueDatatype="130" unbalanced="0"/>
    <cacheHierarchy uniqueName="[OPEC Supply].[Column22]" caption="Column22" attribute="1" defaultMemberUniqueName="[OPEC Supply].[Column22].[All]" allUniqueName="[OPEC Supply].[Column22].[All]" dimensionUniqueName="[OPEC Supply]" displayFolder="" count="2" memberValueDatatype="130" unbalanced="0"/>
    <cacheHierarchy uniqueName="[OPEC Supply].[Column23]" caption="Column23" attribute="1" defaultMemberUniqueName="[OPEC Supply].[Column23].[All]" allUniqueName="[OPEC Supply].[Column23].[All]" dimensionUniqueName="[OPEC Supply]" displayFolder="" count="2" memberValueDatatype="130" unbalanced="0"/>
    <cacheHierarchy uniqueName="[OPEC Supply].[Column24]" caption="Column24" attribute="1" defaultMemberUniqueName="[OPEC Supply].[Column24].[All]" allUniqueName="[OPEC Supply].[Column24].[All]" dimensionUniqueName="[OPEC Supply]" displayFolder="" count="2" memberValueDatatype="130" unbalanced="0"/>
    <cacheHierarchy uniqueName="[OPEC Supply].[Column25]" caption="Column25" attribute="1" defaultMemberUniqueName="[OPEC Supply].[Column25].[All]" allUniqueName="[OPEC Supply].[Column25].[All]" dimensionUniqueName="[OPEC Supply]" displayFolder="" count="2" memberValueDatatype="130" unbalanced="0"/>
    <cacheHierarchy uniqueName="[OPEC Supply].[Column26]" caption="Column26" attribute="1" defaultMemberUniqueName="[OPEC Supply].[Column26].[All]" allUniqueName="[OPEC Supply].[Column26].[All]" dimensionUniqueName="[OPEC Supply]" displayFolder="" count="2" memberValueDatatype="130" unbalanced="0"/>
    <cacheHierarchy uniqueName="[OPEC Supply].[Column27]" caption="Column27" attribute="1" defaultMemberUniqueName="[OPEC Supply].[Column27].[All]" allUniqueName="[OPEC Supply].[Column27].[All]" dimensionUniqueName="[OPEC Supply]" displayFolder="" count="2" memberValueDatatype="130" unbalanced="0"/>
    <cacheHierarchy uniqueName="[OPEC Supply].[Column28]" caption="Column28" attribute="1" defaultMemberUniqueName="[OPEC Supply].[Column28].[All]" allUniqueName="[OPEC Supply].[Column28].[All]" dimensionUniqueName="[OPEC Supply]" displayFolder="" count="2" memberValueDatatype="130" unbalanced="0"/>
    <cacheHierarchy uniqueName="[OPEC Supply].[Column29]" caption="Column29" attribute="1" defaultMemberUniqueName="[OPEC Supply].[Column29].[All]" allUniqueName="[OPEC Supply].[Column29].[All]" dimensionUniqueName="[OPEC Supply]" displayFolder="" count="2" memberValueDatatype="130" unbalanced="0"/>
    <cacheHierarchy uniqueName="[OPEC Supply].[Column30]" caption="Column30" attribute="1" defaultMemberUniqueName="[OPEC Supply].[Column30].[All]" allUniqueName="[OPEC Supply].[Column30].[All]" dimensionUniqueName="[OPEC Supply]" displayFolder="" count="2" memberValueDatatype="130" unbalanced="0"/>
    <cacheHierarchy uniqueName="[OPEC Supply].[Column31]" caption="Column31" attribute="1" defaultMemberUniqueName="[OPEC Supply].[Column31].[All]" allUniqueName="[OPEC Supply].[Column31].[All]" dimensionUniqueName="[OPEC Supply]" displayFolder="" count="2" memberValueDatatype="130" unbalanced="0"/>
    <cacheHierarchy uniqueName="[OPEC Supply].[Column32]" caption="Column32" attribute="1" defaultMemberUniqueName="[OPEC Supply].[Column32].[All]" allUniqueName="[OPEC Supply].[Column32].[All]" dimensionUniqueName="[OPEC Supply]" displayFolder="" count="2" memberValueDatatype="130" unbalanced="0"/>
    <cacheHierarchy uniqueName="[OPEC Supply].[Column33]" caption="Column33" attribute="1" defaultMemberUniqueName="[OPEC Supply].[Column33].[All]" allUniqueName="[OPEC Supply].[Column33].[All]" dimensionUniqueName="[OPEC Supply]" displayFolder="" count="2" memberValueDatatype="130" unbalanced="0"/>
    <cacheHierarchy uniqueName="[OPEC Supply].[Column34]" caption="Column34" attribute="1" defaultMemberUniqueName="[OPEC Supply].[Column34].[All]" allUniqueName="[OPEC Supply].[Column34].[All]" dimensionUniqueName="[OPEC Supply]" displayFolder="" count="2" memberValueDatatype="130" unbalanced="0"/>
    <cacheHierarchy uniqueName="[OPEC Supply].[Column35]" caption="Column35" attribute="1" defaultMemberUniqueName="[OPEC Supply].[Column35].[All]" allUniqueName="[OPEC Supply].[Column35].[All]" dimensionUniqueName="[OPEC Supply]" displayFolder="" count="2" memberValueDatatype="130" unbalanced="0"/>
    <cacheHierarchy uniqueName="[OPEC Supply].[Column36]" caption="Column36" attribute="1" defaultMemberUniqueName="[OPEC Supply].[Column36].[All]" allUniqueName="[OPEC Supply].[Column36].[All]" dimensionUniqueName="[OPEC Supply]" displayFolder="" count="2" memberValueDatatype="130" unbalanced="0"/>
    <cacheHierarchy uniqueName="[OPEC Supply].[Column37]" caption="Column37" attribute="1" defaultMemberUniqueName="[OPEC Supply].[Column37].[All]" allUniqueName="[OPEC Supply].[Column37].[All]" dimensionUniqueName="[OPEC Supply]" displayFolder="" count="2" memberValueDatatype="130" unbalanced="0"/>
    <cacheHierarchy uniqueName="[OPEC Supply].[Column38]" caption="Column38" attribute="1" defaultMemberUniqueName="[OPEC Supply].[Column38].[All]" allUniqueName="[OPEC Supply].[Column38].[All]" dimensionUniqueName="[OPEC Supply]" displayFolder="" count="2" memberValueDatatype="130" unbalanced="0"/>
    <cacheHierarchy uniqueName="[OPEC Supply].[Column39]" caption="Column39" attribute="1" defaultMemberUniqueName="[OPEC Supply].[Column39].[All]" allUniqueName="[OPEC Supply].[Column39].[All]" dimensionUniqueName="[OPEC Supply]" displayFolder="" count="2" memberValueDatatype="130" unbalanced="0"/>
    <cacheHierarchy uniqueName="[OPEC Supply].[Column40]" caption="Column40" attribute="1" defaultMemberUniqueName="[OPEC Supply].[Column40].[All]" allUniqueName="[OPEC Supply].[Column40].[All]" dimensionUniqueName="[OPEC Supply]" displayFolder="" count="2" memberValueDatatype="130" unbalanced="0"/>
    <cacheHierarchy uniqueName="[OPEC Supply].[Column41]" caption="Column41" attribute="1" defaultMemberUniqueName="[OPEC Supply].[Column41].[All]" allUniqueName="[OPEC Supply].[Column41].[All]" dimensionUniqueName="[OPEC Supply]" displayFolder="" count="2" memberValueDatatype="130" unbalanced="0"/>
    <cacheHierarchy uniqueName="[OPEC Supply].[Column42]" caption="Column42" attribute="1" defaultMemberUniqueName="[OPEC Supply].[Column42].[All]" allUniqueName="[OPEC Supply].[Column42].[All]" dimensionUniqueName="[OPEC Supply]" displayFolder="" count="2" memberValueDatatype="130" unbalanced="0"/>
    <cacheHierarchy uniqueName="[OPEC Supply].[Column43]" caption="Column43" attribute="1" defaultMemberUniqueName="[OPEC Supply].[Column43].[All]" allUniqueName="[OPEC Supply].[Column43].[All]" dimensionUniqueName="[OPEC Supply]" displayFolder="" count="2" memberValueDatatype="130" unbalanced="0"/>
    <cacheHierarchy uniqueName="[OPEC Supply].[Column44]" caption="Column44" attribute="1" defaultMemberUniqueName="[OPEC Supply].[Column44].[All]" allUniqueName="[OPEC Supply].[Column44].[All]" dimensionUniqueName="[OPEC Supply]" displayFolder="" count="2" memberValueDatatype="130" unbalanced="0"/>
    <cacheHierarchy uniqueName="[OPEC Supply].[Column45]" caption="Column45" attribute="1" defaultMemberUniqueName="[OPEC Supply].[Column45].[All]" allUniqueName="[OPEC Supply].[Column45].[All]" dimensionUniqueName="[OPEC Supply]" displayFolder="" count="2" memberValueDatatype="130" unbalanced="0"/>
    <cacheHierarchy uniqueName="[OPEC Supply].[Column46]" caption="Column46" attribute="1" defaultMemberUniqueName="[OPEC Supply].[Column46].[All]" allUniqueName="[OPEC Supply].[Column46].[All]" dimensionUniqueName="[OPEC Supply]" displayFolder="" count="2" memberValueDatatype="130" unbalanced="0"/>
    <cacheHierarchy uniqueName="[OPEC Supply].[Column47]" caption="Column47" attribute="1" defaultMemberUniqueName="[OPEC Supply].[Column47].[All]" allUniqueName="[OPEC Supply].[Column47].[All]" dimensionUniqueName="[OPEC Supply]" displayFolder="" count="2" memberValueDatatype="130" unbalanced="0"/>
    <cacheHierarchy uniqueName="[OPEC Supply].[Column48]" caption="Column48" attribute="1" defaultMemberUniqueName="[OPEC Supply].[Column48].[All]" allUniqueName="[OPEC Supply].[Column48].[All]" dimensionUniqueName="[OPEC Supply]" displayFolder="" count="2" memberValueDatatype="130" unbalanced="0"/>
    <cacheHierarchy uniqueName="[OPEC Supply].[Column49]" caption="Column49" attribute="1" defaultMemberUniqueName="[OPEC Supply].[Column49].[All]" allUniqueName="[OPEC Supply].[Column49].[All]" dimensionUniqueName="[OPEC Supply]" displayFolder="" count="2" memberValueDatatype="130" unbalanced="0"/>
    <cacheHierarchy uniqueName="[OPEC Supply].[Column50]" caption="Column50" attribute="1" defaultMemberUniqueName="[OPEC Supply].[Column50].[All]" allUniqueName="[OPEC Supply].[Column50].[All]" dimensionUniqueName="[OPEC Supply]" displayFolder="" count="2" memberValueDatatype="130" unbalanced="0"/>
    <cacheHierarchy uniqueName="[OPEC Supply].[Column51]" caption="Column51" attribute="1" defaultMemberUniqueName="[OPEC Supply].[Column51].[All]" allUniqueName="[OPEC Supply].[Column51].[All]" dimensionUniqueName="[OPEC Supply]" displayFolder="" count="2" memberValueDatatype="130" unbalanced="0"/>
    <cacheHierarchy uniqueName="[OPEC Supply].[Column52]" caption="Column52" attribute="1" defaultMemberUniqueName="[OPEC Supply].[Column52].[All]" allUniqueName="[OPEC Supply].[Column52].[All]" dimensionUniqueName="[OPEC Supply]" displayFolder="" count="2" memberValueDatatype="130" unbalanced="0"/>
    <cacheHierarchy uniqueName="[OPEC Supply].[Column53]" caption="Column53" attribute="1" defaultMemberUniqueName="[OPEC Supply].[Column53].[All]" allUniqueName="[OPEC Supply].[Column53].[All]" dimensionUniqueName="[OPEC Supply]" displayFolder="" count="2" memberValueDatatype="130" unbalanced="0"/>
    <cacheHierarchy uniqueName="[OPEC Supply].[Column54]" caption="Column54" attribute="1" defaultMemberUniqueName="[OPEC Supply].[Column54].[All]" allUniqueName="[OPEC Supply].[Column54].[All]" dimensionUniqueName="[OPEC Supply]" displayFolder="" count="2" memberValueDatatype="130" unbalanced="0"/>
    <cacheHierarchy uniqueName="[OPEC Supply].[Column55]" caption="Column55" attribute="1" defaultMemberUniqueName="[OPEC Supply].[Column55].[All]" allUniqueName="[OPEC Supply].[Column55].[All]" dimensionUniqueName="[OPEC Supply]" displayFolder="" count="2" memberValueDatatype="130" unbalanced="0"/>
    <cacheHierarchy uniqueName="[OPEC Supply].[Column56]" caption="Column56" attribute="1" defaultMemberUniqueName="[OPEC Supply].[Column56].[All]" allUniqueName="[OPEC Supply].[Column56].[All]" dimensionUniqueName="[OPEC Supply]" displayFolder="" count="2" memberValueDatatype="130" unbalanced="0"/>
    <cacheHierarchy uniqueName="[OPEC Supply].[Column57]" caption="Column57" attribute="1" defaultMemberUniqueName="[OPEC Supply].[Column57].[All]" allUniqueName="[OPEC Supply].[Column57].[All]" dimensionUniqueName="[OPEC Supply]" displayFolder="" count="2" memberValueDatatype="130" unbalanced="0"/>
    <cacheHierarchy uniqueName="[OPEC Supply].[Column58]" caption="Column58" attribute="1" defaultMemberUniqueName="[OPEC Supply].[Column58].[All]" allUniqueName="[OPEC Supply].[Column58].[All]" dimensionUniqueName="[OPEC Supply]" displayFolder="" count="2" memberValueDatatype="130" unbalanced="0"/>
    <cacheHierarchy uniqueName="[OPEC Supply].[Column59]" caption="Column59" attribute="1" defaultMemberUniqueName="[OPEC Supply].[Column59].[All]" allUniqueName="[OPEC Supply].[Column59].[All]" dimensionUniqueName="[OPEC Supply]" displayFolder="" count="2" memberValueDatatype="130" unbalanced="0"/>
    <cacheHierarchy uniqueName="[OPEC Supply].[Column60]" caption="Column60" attribute="1" defaultMemberUniqueName="[OPEC Supply].[Column60].[All]" allUniqueName="[OPEC Supply].[Column60].[All]" dimensionUniqueName="[OPEC Supply]" displayFolder="" count="2" memberValueDatatype="130" unbalanced="0"/>
    <cacheHierarchy uniqueName="[OPEC Supply].[Column61]" caption="Column61" attribute="1" defaultMemberUniqueName="[OPEC Supply].[Column61].[All]" allUniqueName="[OPEC Supply].[Column61].[All]" dimensionUniqueName="[OPEC Supply]" displayFolder="" count="2" memberValueDatatype="130" unbalanced="0"/>
    <cacheHierarchy uniqueName="[OPEC Supply].[Column62]" caption="Column62" attribute="1" defaultMemberUniqueName="[OPEC Supply].[Column62].[All]" allUniqueName="[OPEC Supply].[Column62].[All]" dimensionUniqueName="[OPEC Supply]" displayFolder="" count="2" memberValueDatatype="130" unbalanced="0"/>
    <cacheHierarchy uniqueName="[OPEC Supply].[Column63]" caption="Column63" attribute="1" defaultMemberUniqueName="[OPEC Supply].[Column63].[All]" allUniqueName="[OPEC Supply].[Column63].[All]" dimensionUniqueName="[OPEC Supply]" displayFolder="" count="2" memberValueDatatype="130" unbalanced="0"/>
    <cacheHierarchy uniqueName="[OPEC Supply].[Column64]" caption="Column64" attribute="1" defaultMemberUniqueName="[OPEC Supply].[Column64].[All]" allUniqueName="[OPEC Supply].[Column64].[All]" dimensionUniqueName="[OPEC Supply]" displayFolder="" count="2" memberValueDatatype="130" unbalanced="0"/>
    <cacheHierarchy uniqueName="[OPEC Supply].[Column65]" caption="Column65" attribute="1" defaultMemberUniqueName="[OPEC Supply].[Column65].[All]" allUniqueName="[OPEC Supply].[Column65].[All]" dimensionUniqueName="[OPEC Supply]" displayFolder="" count="2" memberValueDatatype="130" unbalanced="0"/>
    <cacheHierarchy uniqueName="[OPEC Supply].[Column66]" caption="Column66" attribute="1" defaultMemberUniqueName="[OPEC Supply].[Column66].[All]" allUniqueName="[OPEC Supply].[Column66].[All]" dimensionUniqueName="[OPEC Supply]" displayFolder="" count="2" memberValueDatatype="130" unbalanced="0"/>
    <cacheHierarchy uniqueName="[OPEC Supply].[Column67]" caption="Column67" attribute="1" defaultMemberUniqueName="[OPEC Supply].[Column67].[All]" allUniqueName="[OPEC Supply].[Column67].[All]" dimensionUniqueName="[OPEC Supply]" displayFolder="" count="2" memberValueDatatype="130" unbalanced="0"/>
    <cacheHierarchy uniqueName="[OPEC Supply].[Column68]" caption="Column68" attribute="1" defaultMemberUniqueName="[OPEC Supply].[Column68].[All]" allUniqueName="[OPEC Supply].[Column68].[All]" dimensionUniqueName="[OPEC Supply]" displayFolder="" count="2" memberValueDatatype="130" unbalanced="0"/>
    <cacheHierarchy uniqueName="[OPEC Supply].[Column69]" caption="Column69" attribute="1" defaultMemberUniqueName="[OPEC Supply].[Column69].[All]" allUniqueName="[OPEC Supply].[Column69].[All]" dimensionUniqueName="[OPEC Supply]" displayFolder="" count="2" memberValueDatatype="130" unbalanced="0"/>
    <cacheHierarchy uniqueName="[OPEC Supply].[Column70]" caption="Column70" attribute="1" defaultMemberUniqueName="[OPEC Supply].[Column70].[All]" allUniqueName="[OPEC Supply].[Column70].[All]" dimensionUniqueName="[OPEC Supply]" displayFolder="" count="2" memberValueDatatype="130" unbalanced="0"/>
    <cacheHierarchy uniqueName="[OPEC Supply].[Column71]" caption="Column71" attribute="1" defaultMemberUniqueName="[OPEC Supply].[Column71].[All]" allUniqueName="[OPEC Supply].[Column71].[All]" dimensionUniqueName="[OPEC Supply]" displayFolder="" count="2" memberValueDatatype="130" unbalanced="0"/>
    <cacheHierarchy uniqueName="[OPEC Supply].[Column72]" caption="Column72" attribute="1" defaultMemberUniqueName="[OPEC Supply].[Column72].[All]" allUniqueName="[OPEC Supply].[Column72].[All]" dimensionUniqueName="[OPEC Supply]" displayFolder="" count="2" memberValueDatatype="130" unbalanced="0"/>
    <cacheHierarchy uniqueName="[OPEC Supply].[Column73]" caption="Column73" attribute="1" defaultMemberUniqueName="[OPEC Supply].[Column73].[All]" allUniqueName="[OPEC Supply].[Column73].[All]" dimensionUniqueName="[OPEC Supply]" displayFolder="" count="2" memberValueDatatype="130" unbalanced="0"/>
    <cacheHierarchy uniqueName="[OPEC Supply].[Column74]" caption="Column74" attribute="1" defaultMemberUniqueName="[OPEC Supply].[Column74].[All]" allUniqueName="[OPEC Supply].[Column74].[All]" dimensionUniqueName="[OPEC Supply]" displayFolder="" count="2" memberValueDatatype="130" unbalanced="0"/>
    <cacheHierarchy uniqueName="[OPEC Supply].[Column75]" caption="Column75" attribute="1" defaultMemberUniqueName="[OPEC Supply].[Column75].[All]" allUniqueName="[OPEC Supply].[Column75].[All]" dimensionUniqueName="[OPEC Supply]" displayFolder="" count="2" memberValueDatatype="130" unbalanced="0"/>
    <cacheHierarchy uniqueName="[OPEC Supply].[Column76]" caption="Column76" attribute="1" defaultMemberUniqueName="[OPEC Supply].[Column76].[All]" allUniqueName="[OPEC Supply].[Column76].[All]" dimensionUniqueName="[OPEC Supply]" displayFolder="" count="2" memberValueDatatype="130" unbalanced="0"/>
    <cacheHierarchy uniqueName="[OPEC Supply].[Column77]" caption="Column77" attribute="1" defaultMemberUniqueName="[OPEC Supply].[Column77].[All]" allUniqueName="[OPEC Supply].[Column77].[All]" dimensionUniqueName="[OPEC Supply]" displayFolder="" count="2" memberValueDatatype="130" unbalanced="0"/>
    <cacheHierarchy uniqueName="[OPEC Supply].[Column78]" caption="Column78" attribute="1" defaultMemberUniqueName="[OPEC Supply].[Column78].[All]" allUniqueName="[OPEC Supply].[Column78].[All]" dimensionUniqueName="[OPEC Supply]" displayFolder="" count="2" memberValueDatatype="130" unbalanced="0"/>
    <cacheHierarchy uniqueName="[OPEC Supply].[Column79]" caption="Column79" attribute="1" defaultMemberUniqueName="[OPEC Supply].[Column79].[All]" allUniqueName="[OPEC Supply].[Column79].[All]" dimensionUniqueName="[OPEC Supply]" displayFolder="" count="2" memberValueDatatype="130" unbalanced="0"/>
    <cacheHierarchy uniqueName="[OPEC Supply].[Column80]" caption="Column80" attribute="1" defaultMemberUniqueName="[OPEC Supply].[Column80].[All]" allUniqueName="[OPEC Supply].[Column80].[All]" dimensionUniqueName="[OPEC Supply]" displayFolder="" count="2" memberValueDatatype="130" unbalanced="0"/>
    <cacheHierarchy uniqueName="[OPEC Supply].[Column81]" caption="Column81" attribute="1" defaultMemberUniqueName="[OPEC Supply].[Column81].[All]" allUniqueName="[OPEC Supply].[Column81].[All]" dimensionUniqueName="[OPEC Supply]" displayFolder="" count="2" memberValueDatatype="130" unbalanced="0"/>
    <cacheHierarchy uniqueName="[OPEC Supply].[Column82]" caption="Column82" attribute="1" defaultMemberUniqueName="[OPEC Supply].[Column82].[All]" allUniqueName="[OPEC Supply].[Column82].[All]" dimensionUniqueName="[OPEC Supply]" displayFolder="" count="2" memberValueDatatype="130" unbalanced="0"/>
    <cacheHierarchy uniqueName="[OPEC Supply].[Column83]" caption="Column83" attribute="1" defaultMemberUniqueName="[OPEC Supply].[Column83].[All]" allUniqueName="[OPEC Supply].[Column83].[All]" dimensionUniqueName="[OPEC Supply]" displayFolder="" count="2" memberValueDatatype="130" unbalanced="0"/>
    <cacheHierarchy uniqueName="[OPEC Supply].[Column84]" caption="Column84" attribute="1" defaultMemberUniqueName="[OPEC Supply].[Column84].[All]" allUniqueName="[OPEC Supply].[Column84].[All]" dimensionUniqueName="[OPEC Supply]" displayFolder="" count="2" memberValueDatatype="130" unbalanced="0"/>
    <cacheHierarchy uniqueName="[OPEC Supply].[Column85]" caption="Column85" attribute="1" defaultMemberUniqueName="[OPEC Supply].[Column85].[All]" allUniqueName="[OPEC Supply].[Column85].[All]" dimensionUniqueName="[OPEC Supply]" displayFolder="" count="2" memberValueDatatype="130" unbalanced="0"/>
    <cacheHierarchy uniqueName="[OPEC Supply].[Column86]" caption="Column86" attribute="1" defaultMemberUniqueName="[OPEC Supply].[Column86].[All]" allUniqueName="[OPEC Supply].[Column86].[All]" dimensionUniqueName="[OPEC Supply]" displayFolder="" count="2" memberValueDatatype="130" unbalanced="0"/>
    <cacheHierarchy uniqueName="[OPEC Supply].[Column87]" caption="Column87" attribute="1" defaultMemberUniqueName="[OPEC Supply].[Column87].[All]" allUniqueName="[OPEC Supply].[Column87].[All]" dimensionUniqueName="[OPEC Supply]" displayFolder="" count="2" memberValueDatatype="130" unbalanced="0"/>
    <cacheHierarchy uniqueName="[OPEC Supply].[Column88]" caption="Column88" attribute="1" defaultMemberUniqueName="[OPEC Supply].[Column88].[All]" allUniqueName="[OPEC Supply].[Column88].[All]" dimensionUniqueName="[OPEC Supply]" displayFolder="" count="2" memberValueDatatype="130" unbalanced="0"/>
    <cacheHierarchy uniqueName="[OPEC Supply].[Column89]" caption="Column89" attribute="1" defaultMemberUniqueName="[OPEC Supply].[Column89].[All]" allUniqueName="[OPEC Supply].[Column89].[All]" dimensionUniqueName="[OPEC Supply]" displayFolder="" count="2" memberValueDatatype="130" unbalanced="0"/>
    <cacheHierarchy uniqueName="[OPEC Supply].[Column90]" caption="Column90" attribute="1" defaultMemberUniqueName="[OPEC Supply].[Column90].[All]" allUniqueName="[OPEC Supply].[Column90].[All]" dimensionUniqueName="[OPEC Supply]" displayFolder="" count="2" memberValueDatatype="130" unbalanced="0"/>
    <cacheHierarchy uniqueName="[OPEC Supply].[Column91]" caption="Column91" attribute="1" defaultMemberUniqueName="[OPEC Supply].[Column91].[All]" allUniqueName="[OPEC Supply].[Column91].[All]" dimensionUniqueName="[OPEC Supply]" displayFolder="" count="2" memberValueDatatype="130" unbalanced="0"/>
    <cacheHierarchy uniqueName="[OPEC Supply].[Column92]" caption="Column92" attribute="1" defaultMemberUniqueName="[OPEC Supply].[Column92].[All]" allUniqueName="[OPEC Supply].[Column92].[All]" dimensionUniqueName="[OPEC Supply]" displayFolder="" count="2" memberValueDatatype="130" unbalanced="0"/>
    <cacheHierarchy uniqueName="[OPEC Supply].[Column93]" caption="Column93" attribute="1" defaultMemberUniqueName="[OPEC Supply].[Column93].[All]" allUniqueName="[OPEC Supply].[Column93].[All]" dimensionUniqueName="[OPEC Supply]" displayFolder="" count="2" memberValueDatatype="130" unbalanced="0"/>
    <cacheHierarchy uniqueName="[OPEC Supply].[Column94]" caption="Column94" attribute="1" defaultMemberUniqueName="[OPEC Supply].[Column94].[All]" allUniqueName="[OPEC Supply].[Column94].[All]" dimensionUniqueName="[OPEC Supply]" displayFolder="" count="2" memberValueDatatype="130" unbalanced="0"/>
    <cacheHierarchy uniqueName="[OPEC Supply].[Column95]" caption="Column95" attribute="1" defaultMemberUniqueName="[OPEC Supply].[Column95].[All]" allUniqueName="[OPEC Supply].[Column95].[All]" dimensionUniqueName="[OPEC Supply]" displayFolder="" count="2" memberValueDatatype="130" unbalanced="0"/>
    <cacheHierarchy uniqueName="[OPEC Supply].[Column96]" caption="Column96" attribute="1" defaultMemberUniqueName="[OPEC Supply].[Column96].[All]" allUniqueName="[OPEC Supply].[Column96].[All]" dimensionUniqueName="[OPEC Supply]" displayFolder="" count="2" memberValueDatatype="130" unbalanced="0"/>
    <cacheHierarchy uniqueName="[OPEC Supply].[Column97]" caption="Column97" attribute="1" defaultMemberUniqueName="[OPEC Supply].[Column97].[All]" allUniqueName="[OPEC Supply].[Column97].[All]" dimensionUniqueName="[OPEC Supply]" displayFolder="" count="2" memberValueDatatype="130" unbalanced="0"/>
    <cacheHierarchy uniqueName="[OPEC Supply].[Column98]" caption="Column98" attribute="1" defaultMemberUniqueName="[OPEC Supply].[Column98].[All]" allUniqueName="[OPEC Supply].[Column98].[All]" dimensionUniqueName="[OPEC Supply]" displayFolder="" count="2" memberValueDatatype="130" unbalanced="0"/>
    <cacheHierarchy uniqueName="[OPEC Supply].[Column99]" caption="Column99" attribute="1" defaultMemberUniqueName="[OPEC Supply].[Column99].[All]" allUniqueName="[OPEC Supply].[Column99].[All]" dimensionUniqueName="[OPEC Supply]" displayFolder="" count="2" memberValueDatatype="130" unbalanced="0"/>
    <cacheHierarchy uniqueName="[OPEC Supply].[Column100]" caption="Column100" attribute="1" defaultMemberUniqueName="[OPEC Supply].[Column100].[All]" allUniqueName="[OPEC Supply].[Column100].[All]" dimensionUniqueName="[OPEC Supply]" displayFolder="" count="2" memberValueDatatype="130" unbalanced="0"/>
    <cacheHierarchy uniqueName="[OPEC Supply].[Column101]" caption="Column101" attribute="1" defaultMemberUniqueName="[OPEC Supply].[Column101].[All]" allUniqueName="[OPEC Supply].[Column101].[All]" dimensionUniqueName="[OPEC Supply]" displayFolder="" count="2" memberValueDatatype="130" unbalanced="0"/>
    <cacheHierarchy uniqueName="[OPEC Supply].[Column102]" caption="Column102" attribute="1" defaultMemberUniqueName="[OPEC Supply].[Column102].[All]" allUniqueName="[OPEC Supply].[Column102].[All]" dimensionUniqueName="[OPEC Supply]" displayFolder="" count="2" memberValueDatatype="130" unbalanced="0"/>
    <cacheHierarchy uniqueName="[OPEC Supply].[Column103]" caption="Column103" attribute="1" defaultMemberUniqueName="[OPEC Supply].[Column103].[All]" allUniqueName="[OPEC Supply].[Column103].[All]" dimensionUniqueName="[OPEC Supply]" displayFolder="" count="2" memberValueDatatype="130" unbalanced="0"/>
    <cacheHierarchy uniqueName="[OPEC Supply].[Column104]" caption="Column104" attribute="1" defaultMemberUniqueName="[OPEC Supply].[Column104].[All]" allUniqueName="[OPEC Supply].[Column104].[All]" dimensionUniqueName="[OPEC Supply]" displayFolder="" count="2" memberValueDatatype="130" unbalanced="0"/>
    <cacheHierarchy uniqueName="[OPEC Supply].[Column105]" caption="Column105" attribute="1" defaultMemberUniqueName="[OPEC Supply].[Column105].[All]" allUniqueName="[OPEC Supply].[Column105].[All]" dimensionUniqueName="[OPEC Supply]" displayFolder="" count="2" memberValueDatatype="130" unbalanced="0"/>
    <cacheHierarchy uniqueName="[OPEC Supply].[Column106]" caption="Column106" attribute="1" defaultMemberUniqueName="[OPEC Supply].[Column106].[All]" allUniqueName="[OPEC Supply].[Column106].[All]" dimensionUniqueName="[OPEC Supply]" displayFolder="" count="2" memberValueDatatype="130" unbalanced="0"/>
    <cacheHierarchy uniqueName="[OPEC Supply].[Column107]" caption="Column107" attribute="1" defaultMemberUniqueName="[OPEC Supply].[Column107].[All]" allUniqueName="[OPEC Supply].[Column107].[All]" dimensionUniqueName="[OPEC Supply]" displayFolder="" count="2" memberValueDatatype="130" unbalanced="0"/>
    <cacheHierarchy uniqueName="[OPEC Supply].[Column108]" caption="Column108" attribute="1" defaultMemberUniqueName="[OPEC Supply].[Column108].[All]" allUniqueName="[OPEC Supply].[Column108].[All]" dimensionUniqueName="[OPEC Supply]" displayFolder="" count="2" memberValueDatatype="130" unbalanced="0"/>
    <cacheHierarchy uniqueName="[OPEC Supply].[Column109]" caption="Column109" attribute="1" defaultMemberUniqueName="[OPEC Supply].[Column109].[All]" allUniqueName="[OPEC Supply].[Column109].[All]" dimensionUniqueName="[OPEC Supply]" displayFolder="" count="2" memberValueDatatype="130" unbalanced="0"/>
    <cacheHierarchy uniqueName="[OPEC Supply].[Column110]" caption="Column110" attribute="1" defaultMemberUniqueName="[OPEC Supply].[Column110].[All]" allUniqueName="[OPEC Supply].[Column110].[All]" dimensionUniqueName="[OPEC Supply]" displayFolder="" count="2" memberValueDatatype="130" unbalanced="0"/>
    <cacheHierarchy uniqueName="[OPEC Supply].[Column111]" caption="Column111" attribute="1" defaultMemberUniqueName="[OPEC Supply].[Column111].[All]" allUniqueName="[OPEC Supply].[Column111].[All]" dimensionUniqueName="[OPEC Supply]" displayFolder="" count="2" memberValueDatatype="130" unbalanced="0"/>
    <cacheHierarchy uniqueName="[OPEC Supply].[Column112]" caption="Column112" attribute="1" defaultMemberUniqueName="[OPEC Supply].[Column112].[All]" allUniqueName="[OPEC Supply].[Column112].[All]" dimensionUniqueName="[OPEC Supply]" displayFolder="" count="2" memberValueDatatype="130" unbalanced="0"/>
    <cacheHierarchy uniqueName="[OPEC Supply].[Column113]" caption="Column113" attribute="1" defaultMemberUniqueName="[OPEC Supply].[Column113].[All]" allUniqueName="[OPEC Supply].[Column113].[All]" dimensionUniqueName="[OPEC Supply]" displayFolder="" count="2" memberValueDatatype="130" unbalanced="0"/>
    <cacheHierarchy uniqueName="[OPEC Supply].[Column114]" caption="Column114" attribute="1" defaultMemberUniqueName="[OPEC Supply].[Column114].[All]" allUniqueName="[OPEC Supply].[Column114].[All]" dimensionUniqueName="[OPEC Supply]" displayFolder="" count="2" memberValueDatatype="130" unbalanced="0"/>
    <cacheHierarchy uniqueName="[OPEC Supply].[Column115]" caption="Column115" attribute="1" defaultMemberUniqueName="[OPEC Supply].[Column115].[All]" allUniqueName="[OPEC Supply].[Column115].[All]" dimensionUniqueName="[OPEC Supply]" displayFolder="" count="2" memberValueDatatype="130" unbalanced="0"/>
    <cacheHierarchy uniqueName="[OPEC Supply].[Column116]" caption="Column116" attribute="1" defaultMemberUniqueName="[OPEC Supply].[Column116].[All]" allUniqueName="[OPEC Supply].[Column116].[All]" dimensionUniqueName="[OPEC Supply]" displayFolder="" count="2" memberValueDatatype="130" unbalanced="0"/>
    <cacheHierarchy uniqueName="[OPEC Supply].[Column117]" caption="Column117" attribute="1" defaultMemberUniqueName="[OPEC Supply].[Column117].[All]" allUniqueName="[OPEC Supply].[Column117].[All]" dimensionUniqueName="[OPEC Supply]" displayFolder="" count="2" memberValueDatatype="130" unbalanced="0"/>
    <cacheHierarchy uniqueName="[OPEC Supply].[Column118]" caption="Column118" attribute="1" defaultMemberUniqueName="[OPEC Supply].[Column118].[All]" allUniqueName="[OPEC Supply].[Column118].[All]" dimensionUniqueName="[OPEC Supply]" displayFolder="" count="2" memberValueDatatype="130" unbalanced="0"/>
    <cacheHierarchy uniqueName="[OPEC Supply].[Column119]" caption="Column119" attribute="1" defaultMemberUniqueName="[OPEC Supply].[Column119].[All]" allUniqueName="[OPEC Supply].[Column119].[All]" dimensionUniqueName="[OPEC Supply]" displayFolder="" count="2" memberValueDatatype="130" unbalanced="0"/>
    <cacheHierarchy uniqueName="[OPEC Supply].[Column120]" caption="Column120" attribute="1" defaultMemberUniqueName="[OPEC Supply].[Column120].[All]" allUniqueName="[OPEC Supply].[Column120].[All]" dimensionUniqueName="[OPEC Supply]" displayFolder="" count="2" memberValueDatatype="130" unbalanced="0"/>
    <cacheHierarchy uniqueName="[OPEC Supply].[Column121]" caption="Column121" attribute="1" defaultMemberUniqueName="[OPEC Supply].[Column121].[All]" allUniqueName="[OPEC Supply].[Column121].[All]" dimensionUniqueName="[OPEC Supply]" displayFolder="" count="2" memberValueDatatype="130" unbalanced="0"/>
    <cacheHierarchy uniqueName="[OPEC Supply].[Column122]" caption="Column122" attribute="1" defaultMemberUniqueName="[OPEC Supply].[Column122].[All]" allUniqueName="[OPEC Supply].[Column122].[All]" dimensionUniqueName="[OPEC Supply]" displayFolder="" count="2" memberValueDatatype="130" unbalanced="0"/>
    <cacheHierarchy uniqueName="[OPEC Supply].[Column123]" caption="Column123" attribute="1" defaultMemberUniqueName="[OPEC Supply].[Column123].[All]" allUniqueName="[OPEC Supply].[Column123].[All]" dimensionUniqueName="[OPEC Supply]" displayFolder="" count="2" memberValueDatatype="130" unbalanced="0"/>
    <cacheHierarchy uniqueName="[OPEC Supply].[Column124]" caption="Column124" attribute="1" defaultMemberUniqueName="[OPEC Supply].[Column124].[All]" allUniqueName="[OPEC Supply].[Column124].[All]" dimensionUniqueName="[OPEC Supply]" displayFolder="" count="2" memberValueDatatype="130" unbalanced="0"/>
    <cacheHierarchy uniqueName="[OPEC Supply].[Column125]" caption="Column125" attribute="1" defaultMemberUniqueName="[OPEC Supply].[Column125].[All]" allUniqueName="[OPEC Supply].[Column125].[All]" dimensionUniqueName="[OPEC Supply]" displayFolder="" count="2" memberValueDatatype="130" unbalanced="0"/>
    <cacheHierarchy uniqueName="[OPEC Supply].[Column126]" caption="Column126" attribute="1" defaultMemberUniqueName="[OPEC Supply].[Column126].[All]" allUniqueName="[OPEC Supply].[Column126].[All]" dimensionUniqueName="[OPEC Supply]" displayFolder="" count="2" memberValueDatatype="130" unbalanced="0"/>
    <cacheHierarchy uniqueName="[OPEC Supply].[Column127]" caption="Column127" attribute="1" defaultMemberUniqueName="[OPEC Supply].[Column127].[All]" allUniqueName="[OPEC Supply].[Column127].[All]" dimensionUniqueName="[OPEC Supply]" displayFolder="" count="2" memberValueDatatype="130" unbalanced="0"/>
    <cacheHierarchy uniqueName="[OPEC Supply].[Column128]" caption="Column128" attribute="1" defaultMemberUniqueName="[OPEC Supply].[Column128].[All]" allUniqueName="[OPEC Supply].[Column128].[All]" dimensionUniqueName="[OPEC Supply]" displayFolder="" count="2" memberValueDatatype="130" unbalanced="0"/>
    <cacheHierarchy uniqueName="[OPEC Supply].[Column129]" caption="Column129" attribute="1" defaultMemberUniqueName="[OPEC Supply].[Column129].[All]" allUniqueName="[OPEC Supply].[Column129].[All]" dimensionUniqueName="[OPEC Supply]" displayFolder="" count="2" memberValueDatatype="130" unbalanced="0"/>
    <cacheHierarchy uniqueName="[OPEC Supply].[Column130]" caption="Column130" attribute="1" defaultMemberUniqueName="[OPEC Supply].[Column130].[All]" allUniqueName="[OPEC Supply].[Column130].[All]" dimensionUniqueName="[OPEC Supply]" displayFolder="" count="2" memberValueDatatype="130" unbalanced="0"/>
    <cacheHierarchy uniqueName="[OPEC Supply].[Column131]" caption="Column131" attribute="1" defaultMemberUniqueName="[OPEC Supply].[Column131].[All]" allUniqueName="[OPEC Supply].[Column131].[All]" dimensionUniqueName="[OPEC Supply]" displayFolder="" count="2" memberValueDatatype="130" unbalanced="0"/>
    <cacheHierarchy uniqueName="[OPEC Supply].[Column132]" caption="Column132" attribute="1" defaultMemberUniqueName="[OPEC Supply].[Column132].[All]" allUniqueName="[OPEC Supply].[Column132].[All]" dimensionUniqueName="[OPEC Supply]" displayFolder="" count="2" memberValueDatatype="130" unbalanced="0"/>
    <cacheHierarchy uniqueName="[OPEC Supply].[Column133]" caption="Column133" attribute="1" defaultMemberUniqueName="[OPEC Supply].[Column133].[All]" allUniqueName="[OPEC Supply].[Column133].[All]" dimensionUniqueName="[OPEC Supply]" displayFolder="" count="2" memberValueDatatype="130" unbalanced="0"/>
    <cacheHierarchy uniqueName="[OPEC Supply].[Column134]" caption="Column134" attribute="1" defaultMemberUniqueName="[OPEC Supply].[Column134].[All]" allUniqueName="[OPEC Supply].[Column134].[All]" dimensionUniqueName="[OPEC Supply]" displayFolder="" count="2" memberValueDatatype="130" unbalanced="0"/>
    <cacheHierarchy uniqueName="[OPEC Supply].[Column135]" caption="Column135" attribute="1" defaultMemberUniqueName="[OPEC Supply].[Column135].[All]" allUniqueName="[OPEC Supply].[Column135].[All]" dimensionUniqueName="[OPEC Supply]" displayFolder="" count="2" memberValueDatatype="130" unbalanced="0"/>
    <cacheHierarchy uniqueName="[OPEC Supply].[Column136]" caption="Column136" attribute="1" defaultMemberUniqueName="[OPEC Supply].[Column136].[All]" allUniqueName="[OPEC Supply].[Column136].[All]" dimensionUniqueName="[OPEC Supply]" displayFolder="" count="2" memberValueDatatype="130" unbalanced="0"/>
    <cacheHierarchy uniqueName="[OPEC Supply].[Column137]" caption="Column137" attribute="1" defaultMemberUniqueName="[OPEC Supply].[Column137].[All]" allUniqueName="[OPEC Supply].[Column137].[All]" dimensionUniqueName="[OPEC Supply]" displayFolder="" count="2" memberValueDatatype="130" unbalanced="0"/>
    <cacheHierarchy uniqueName="[OPEC Supply].[Column138]" caption="Column138" attribute="1" defaultMemberUniqueName="[OPEC Supply].[Column138].[All]" allUniqueName="[OPEC Supply].[Column138].[All]" dimensionUniqueName="[OPEC Supply]" displayFolder="" count="2" memberValueDatatype="130" unbalanced="0"/>
    <cacheHierarchy uniqueName="[OPEC Supply].[Column139]" caption="Column139" attribute="1" defaultMemberUniqueName="[OPEC Supply].[Column139].[All]" allUniqueName="[OPEC Supply].[Column139].[All]" dimensionUniqueName="[OPEC Supply]" displayFolder="" count="2" memberValueDatatype="130" unbalanced="0"/>
    <cacheHierarchy uniqueName="[OPEC Supply].[Column140]" caption="Column140" attribute="1" defaultMemberUniqueName="[OPEC Supply].[Column140].[All]" allUniqueName="[OPEC Supply].[Column140].[All]" dimensionUniqueName="[OPEC Supply]" displayFolder="" count="2" memberValueDatatype="130" unbalanced="0"/>
    <cacheHierarchy uniqueName="[OPEC Supply].[Column141]" caption="Column141" attribute="1" defaultMemberUniqueName="[OPEC Supply].[Column141].[All]" allUniqueName="[OPEC Supply].[Column141].[All]" dimensionUniqueName="[OPEC Supply]" displayFolder="" count="2" memberValueDatatype="130" unbalanced="0"/>
    <cacheHierarchy uniqueName="[OPEC Supply].[Column142]" caption="Column142" attribute="1" defaultMemberUniqueName="[OPEC Supply].[Column142].[All]" allUniqueName="[OPEC Supply].[Column142].[All]" dimensionUniqueName="[OPEC Supply]" displayFolder="" count="2" memberValueDatatype="130" unbalanced="0"/>
    <cacheHierarchy uniqueName="[OPEC Supply].[Column143]" caption="Column143" attribute="1" defaultMemberUniqueName="[OPEC Supply].[Column143].[All]" allUniqueName="[OPEC Supply].[Column143].[All]" dimensionUniqueName="[OPEC Supply]" displayFolder="" count="2" memberValueDatatype="130" unbalanced="0"/>
    <cacheHierarchy uniqueName="[OPEC Supply].[Column144]" caption="Column144" attribute="1" defaultMemberUniqueName="[OPEC Supply].[Column144].[All]" allUniqueName="[OPEC Supply].[Column144].[All]" dimensionUniqueName="[OPEC Supply]" displayFolder="" count="2" memberValueDatatype="130" unbalanced="0"/>
    <cacheHierarchy uniqueName="[OPEC Supply].[Column145]" caption="Column145" attribute="1" defaultMemberUniqueName="[OPEC Supply].[Column145].[All]" allUniqueName="[OPEC Supply].[Column145].[All]" dimensionUniqueName="[OPEC Supply]" displayFolder="" count="2" memberValueDatatype="130" unbalanced="0"/>
    <cacheHierarchy uniqueName="[OPEC Supply].[Column146]" caption="Column146" attribute="1" defaultMemberUniqueName="[OPEC Supply].[Column146].[All]" allUniqueName="[OPEC Supply].[Column146].[All]" dimensionUniqueName="[OPEC Supply]" displayFolder="" count="2" memberValueDatatype="130" unbalanced="0"/>
    <cacheHierarchy uniqueName="[OPEC Supply].[Column147]" caption="Column147" attribute="1" defaultMemberUniqueName="[OPEC Supply].[Column147].[All]" allUniqueName="[OPEC Supply].[Column147].[All]" dimensionUniqueName="[OPEC Supply]" displayFolder="" count="2" memberValueDatatype="130" unbalanced="0"/>
    <cacheHierarchy uniqueName="[OPEC Supply].[Column148]" caption="Column148" attribute="1" defaultMemberUniqueName="[OPEC Supply].[Column148].[All]" allUniqueName="[OPEC Supply].[Column148].[All]" dimensionUniqueName="[OPEC Supply]" displayFolder="" count="2" memberValueDatatype="130" unbalanced="0"/>
    <cacheHierarchy uniqueName="[OPEC Supply].[Column149]" caption="Column149" attribute="1" defaultMemberUniqueName="[OPEC Supply].[Column149].[All]" allUniqueName="[OPEC Supply].[Column149].[All]" dimensionUniqueName="[OPEC Supply]" displayFolder="" count="2" memberValueDatatype="130" unbalanced="0"/>
    <cacheHierarchy uniqueName="[OPEC Supply].[Column150]" caption="Column150" attribute="1" defaultMemberUniqueName="[OPEC Supply].[Column150].[All]" allUniqueName="[OPEC Supply].[Column150].[All]" dimensionUniqueName="[OPEC Supply]" displayFolder="" count="2" memberValueDatatype="130" unbalanced="0"/>
    <cacheHierarchy uniqueName="[OPEC Supply].[Column151]" caption="Column151" attribute="1" defaultMemberUniqueName="[OPEC Supply].[Column151].[All]" allUniqueName="[OPEC Supply].[Column151].[All]" dimensionUniqueName="[OPEC Supply]" displayFolder="" count="2" memberValueDatatype="130" unbalanced="0"/>
    <cacheHierarchy uniqueName="[OPEC Supply].[Column152]" caption="Column152" attribute="1" defaultMemberUniqueName="[OPEC Supply].[Column152].[All]" allUniqueName="[OPEC Supply].[Column152].[All]" dimensionUniqueName="[OPEC Supply]" displayFolder="" count="2" memberValueDatatype="130" unbalanced="0"/>
    <cacheHierarchy uniqueName="[OPEC Supply].[Column153]" caption="Column153" attribute="1" defaultMemberUniqueName="[OPEC Supply].[Column153].[All]" allUniqueName="[OPEC Supply].[Column153].[All]" dimensionUniqueName="[OPEC Supply]" displayFolder="" count="2" memberValueDatatype="130" unbalanced="0"/>
    <cacheHierarchy uniqueName="[OPEC Supply].[Column154]" caption="Column154" attribute="1" defaultMemberUniqueName="[OPEC Supply].[Column154].[All]" allUniqueName="[OPEC Supply].[Column154].[All]" dimensionUniqueName="[OPEC Supply]" displayFolder="" count="2" memberValueDatatype="130" unbalanced="0"/>
    <cacheHierarchy uniqueName="[OPEC Supply].[Column155]" caption="Column155" attribute="1" defaultMemberUniqueName="[OPEC Supply].[Column155].[All]" allUniqueName="[OPEC Supply].[Column155].[All]" dimensionUniqueName="[OPEC Supply]" displayFolder="" count="2" memberValueDatatype="130" unbalanced="0"/>
    <cacheHierarchy uniqueName="[OPEC Supply].[Column156]" caption="Column156" attribute="1" defaultMemberUniqueName="[OPEC Supply].[Column156].[All]" allUniqueName="[OPEC Supply].[Column156].[All]" dimensionUniqueName="[OPEC Supply]" displayFolder="" count="2" memberValueDatatype="130" unbalanced="0"/>
    <cacheHierarchy uniqueName="[OPEC Supply].[Column157]" caption="Column157" attribute="1" defaultMemberUniqueName="[OPEC Supply].[Column157].[All]" allUniqueName="[OPEC Supply].[Column157].[All]" dimensionUniqueName="[OPEC Supply]" displayFolder="" count="2" memberValueDatatype="130" unbalanced="0"/>
    <cacheHierarchy uniqueName="[OPEC Supply].[Column158]" caption="Column158" attribute="1" defaultMemberUniqueName="[OPEC Supply].[Column158].[All]" allUniqueName="[OPEC Supply].[Column158].[All]" dimensionUniqueName="[OPEC Supply]" displayFolder="" count="2" memberValueDatatype="130" unbalanced="0"/>
    <cacheHierarchy uniqueName="[OPEC Supply].[Column159]" caption="Column159" attribute="1" defaultMemberUniqueName="[OPEC Supply].[Column159].[All]" allUniqueName="[OPEC Supply].[Column159].[All]" dimensionUniqueName="[OPEC Supply]" displayFolder="" count="2" memberValueDatatype="130" unbalanced="0"/>
    <cacheHierarchy uniqueName="[OPEC Supply].[Column160]" caption="Column160" attribute="1" defaultMemberUniqueName="[OPEC Supply].[Column160].[All]" allUniqueName="[OPEC Supply].[Column160].[All]" dimensionUniqueName="[OPEC Supply]" displayFolder="" count="2" memberValueDatatype="130" unbalanced="0"/>
    <cacheHierarchy uniqueName="[OPEC Supply].[Column161]" caption="Column161" attribute="1" defaultMemberUniqueName="[OPEC Supply].[Column161].[All]" allUniqueName="[OPEC Supply].[Column161].[All]" dimensionUniqueName="[OPEC Supply]" displayFolder="" count="2" memberValueDatatype="130" unbalanced="0"/>
    <cacheHierarchy uniqueName="[OPEC Supply].[Column162]" caption="Column162" attribute="1" defaultMemberUniqueName="[OPEC Supply].[Column162].[All]" allUniqueName="[OPEC Supply].[Column162].[All]" dimensionUniqueName="[OPEC Supply]" displayFolder="" count="2" memberValueDatatype="130" unbalanced="0"/>
    <cacheHierarchy uniqueName="[OPEC Supply].[Column163]" caption="Column163" attribute="1" defaultMemberUniqueName="[OPEC Supply].[Column163].[All]" allUniqueName="[OPEC Supply].[Column163].[All]" dimensionUniqueName="[OPEC Supply]" displayFolder="" count="2" memberValueDatatype="130" unbalanced="0"/>
    <cacheHierarchy uniqueName="[OPEC Supply].[Column164]" caption="Column164" attribute="1" defaultMemberUniqueName="[OPEC Supply].[Column164].[All]" allUniqueName="[OPEC Supply].[Column164].[All]" dimensionUniqueName="[OPEC Supply]" displayFolder="" count="2" memberValueDatatype="130" unbalanced="0"/>
    <cacheHierarchy uniqueName="[OPEC Supply].[Column165]" caption="Column165" attribute="1" defaultMemberUniqueName="[OPEC Supply].[Column165].[All]" allUniqueName="[OPEC Supply].[Column165].[All]" dimensionUniqueName="[OPEC Supply]" displayFolder="" count="2" memberValueDatatype="130" unbalanced="0"/>
    <cacheHierarchy uniqueName="[OPEC Supply].[Column166]" caption="Column166" attribute="1" defaultMemberUniqueName="[OPEC Supply].[Column166].[All]" allUniqueName="[OPEC Supply].[Column166].[All]" dimensionUniqueName="[OPEC Supply]" displayFolder="" count="2" memberValueDatatype="130" unbalanced="0"/>
    <cacheHierarchy uniqueName="[OPEC Supply].[Column167]" caption="Column167" attribute="1" defaultMemberUniqueName="[OPEC Supply].[Column167].[All]" allUniqueName="[OPEC Supply].[Column167].[All]" dimensionUniqueName="[OPEC Supply]" displayFolder="" count="2" memberValueDatatype="130" unbalanced="0"/>
    <cacheHierarchy uniqueName="[OPEC Supply].[Column168]" caption="Column168" attribute="1" defaultMemberUniqueName="[OPEC Supply].[Column168].[All]" allUniqueName="[OPEC Supply].[Column168].[All]" dimensionUniqueName="[OPEC Supply]" displayFolder="" count="2" memberValueDatatype="130" unbalanced="0"/>
    <cacheHierarchy uniqueName="[OPEC Supply].[Column169]" caption="Column169" attribute="1" defaultMemberUniqueName="[OPEC Supply].[Column169].[All]" allUniqueName="[OPEC Supply].[Column169].[All]" dimensionUniqueName="[OPEC Supply]" displayFolder="" count="2" memberValueDatatype="130" unbalanced="0"/>
    <cacheHierarchy uniqueName="[OPEC Supply].[Column170]" caption="Column170" attribute="1" defaultMemberUniqueName="[OPEC Supply].[Column170].[All]" allUniqueName="[OPEC Supply].[Column170].[All]" dimensionUniqueName="[OPEC Supply]" displayFolder="" count="2" memberValueDatatype="130" unbalanced="0"/>
    <cacheHierarchy uniqueName="[OPEC Supply].[Column171]" caption="Column171" attribute="1" defaultMemberUniqueName="[OPEC Supply].[Column171].[All]" allUniqueName="[OPEC Supply].[Column171].[All]" dimensionUniqueName="[OPEC Supply]" displayFolder="" count="2" memberValueDatatype="130" unbalanced="0"/>
    <cacheHierarchy uniqueName="[OPEC Supply].[Column172]" caption="Column172" attribute="1" defaultMemberUniqueName="[OPEC Supply].[Column172].[All]" allUniqueName="[OPEC Supply].[Column172].[All]" dimensionUniqueName="[OPEC Supply]" displayFolder="" count="2" memberValueDatatype="130" unbalanced="0"/>
    <cacheHierarchy uniqueName="[OPEC Supply].[Column173]" caption="Column173" attribute="1" defaultMemberUniqueName="[OPEC Supply].[Column173].[All]" allUniqueName="[OPEC Supply].[Column173].[All]" dimensionUniqueName="[OPEC Supply]" displayFolder="" count="2" memberValueDatatype="130" unbalanced="0"/>
    <cacheHierarchy uniqueName="[OPEC Supply].[Column174]" caption="Column174" attribute="1" defaultMemberUniqueName="[OPEC Supply].[Column174].[All]" allUniqueName="[OPEC Supply].[Column174].[All]" dimensionUniqueName="[OPEC Supply]" displayFolder="" count="2" memberValueDatatype="130" unbalanced="0"/>
    <cacheHierarchy uniqueName="[OPEC Supply].[Column175]" caption="Column175" attribute="1" defaultMemberUniqueName="[OPEC Supply].[Column175].[All]" allUniqueName="[OPEC Supply].[Column175].[All]" dimensionUniqueName="[OPEC Supply]" displayFolder="" count="2" memberValueDatatype="130" unbalanced="0"/>
    <cacheHierarchy uniqueName="[OPEC Supply].[Column176]" caption="Column176" attribute="1" defaultMemberUniqueName="[OPEC Supply].[Column176].[All]" allUniqueName="[OPEC Supply].[Column176].[All]" dimensionUniqueName="[OPEC Supply]" displayFolder="" count="2" memberValueDatatype="130" unbalanced="0"/>
    <cacheHierarchy uniqueName="[OPEC Supply].[Column177]" caption="Column177" attribute="1" defaultMemberUniqueName="[OPEC Supply].[Column177].[All]" allUniqueName="[OPEC Supply].[Column177].[All]" dimensionUniqueName="[OPEC Supply]" displayFolder="" count="2" memberValueDatatype="130" unbalanced="0"/>
    <cacheHierarchy uniqueName="[OPEC Supply].[Column178]" caption="Column178" attribute="1" defaultMemberUniqueName="[OPEC Supply].[Column178].[All]" allUniqueName="[OPEC Supply].[Column178].[All]" dimensionUniqueName="[OPEC Supply]" displayFolder="" count="2" memberValueDatatype="130" unbalanced="0"/>
    <cacheHierarchy uniqueName="[OPEC Supply].[Column179]" caption="Column179" attribute="1" defaultMemberUniqueName="[OPEC Supply].[Column179].[All]" allUniqueName="[OPEC Supply].[Column179].[All]" dimensionUniqueName="[OPEC Supply]" displayFolder="" count="2" memberValueDatatype="130" unbalanced="0"/>
    <cacheHierarchy uniqueName="[OPEC Supply].[Column180]" caption="Column180" attribute="1" defaultMemberUniqueName="[OPEC Supply].[Column180].[All]" allUniqueName="[OPEC Supply].[Column180].[All]" dimensionUniqueName="[OPEC Supply]" displayFolder="" count="2" memberValueDatatype="130" unbalanced="0"/>
    <cacheHierarchy uniqueName="[OPEC Supply].[Column181]" caption="Column181" attribute="1" defaultMemberUniqueName="[OPEC Supply].[Column181].[All]" allUniqueName="[OPEC Supply].[Column181].[All]" dimensionUniqueName="[OPEC Supply]" displayFolder="" count="2" memberValueDatatype="130" unbalanced="0"/>
    <cacheHierarchy uniqueName="[OPEC Supply].[Column182]" caption="Column182" attribute="1" defaultMemberUniqueName="[OPEC Supply].[Column182].[All]" allUniqueName="[OPEC Supply].[Column182].[All]" dimensionUniqueName="[OPEC Supply]" displayFolder="" count="2" memberValueDatatype="130" unbalanced="0"/>
    <cacheHierarchy uniqueName="[OPEC Supply].[Column183]" caption="Column183" attribute="1" defaultMemberUniqueName="[OPEC Supply].[Column183].[All]" allUniqueName="[OPEC Supply].[Column183].[All]" dimensionUniqueName="[OPEC Supply]" displayFolder="" count="2" memberValueDatatype="130" unbalanced="0"/>
    <cacheHierarchy uniqueName="[OPEC Supply].[Column184]" caption="Column184" attribute="1" defaultMemberUniqueName="[OPEC Supply].[Column184].[All]" allUniqueName="[OPEC Supply].[Column184].[All]" dimensionUniqueName="[OPEC Supply]" displayFolder="" count="2" memberValueDatatype="130" unbalanced="0"/>
    <cacheHierarchy uniqueName="[OPEC Supply].[Column185]" caption="Column185" attribute="1" defaultMemberUniqueName="[OPEC Supply].[Column185].[All]" allUniqueName="[OPEC Supply].[Column185].[All]" dimensionUniqueName="[OPEC Supply]" displayFolder="" count="2" memberValueDatatype="130" unbalanced="0"/>
    <cacheHierarchy uniqueName="[OPEC Supply].[Column186]" caption="Column186" attribute="1" defaultMemberUniqueName="[OPEC Supply].[Column186].[All]" allUniqueName="[OPEC Supply].[Column186].[All]" dimensionUniqueName="[OPEC Supply]" displayFolder="" count="2" memberValueDatatype="130" unbalanced="0"/>
    <cacheHierarchy uniqueName="[OPEC Supply].[Column187]" caption="Column187" attribute="1" defaultMemberUniqueName="[OPEC Supply].[Column187].[All]" allUniqueName="[OPEC Supply].[Column187].[All]" dimensionUniqueName="[OPEC Supply]" displayFolder="" count="2" memberValueDatatype="130" unbalanced="0"/>
    <cacheHierarchy uniqueName="[OPEC Supply].[Column188]" caption="Column188" attribute="1" defaultMemberUniqueName="[OPEC Supply].[Column188].[All]" allUniqueName="[OPEC Supply].[Column188].[All]" dimensionUniqueName="[OPEC Supply]" displayFolder="" count="2" memberValueDatatype="130" unbalanced="0"/>
    <cacheHierarchy uniqueName="[OPEC Supply].[Column189]" caption="Column189" attribute="1" defaultMemberUniqueName="[OPEC Supply].[Column189].[All]" allUniqueName="[OPEC Supply].[Column189].[All]" dimensionUniqueName="[OPEC Supply]" displayFolder="" count="2" memberValueDatatype="130" unbalanced="0"/>
    <cacheHierarchy uniqueName="[OPEC Supply].[Column190]" caption="Column190" attribute="1" defaultMemberUniqueName="[OPEC Supply].[Column190].[All]" allUniqueName="[OPEC Supply].[Column190].[All]" dimensionUniqueName="[OPEC Supply]" displayFolder="" count="2" memberValueDatatype="130" unbalanced="0"/>
    <cacheHierarchy uniqueName="[OPEC Supply].[Column191]" caption="Column191" attribute="1" defaultMemberUniqueName="[OPEC Supply].[Column191].[All]" allUniqueName="[OPEC Supply].[Column191].[All]" dimensionUniqueName="[OPEC Supply]" displayFolder="" count="2" memberValueDatatype="130" unbalanced="0"/>
    <cacheHierarchy uniqueName="[OPEC Supply].[Column192]" caption="Column192" attribute="1" defaultMemberUniqueName="[OPEC Supply].[Column192].[All]" allUniqueName="[OPEC Supply].[Column192].[All]" dimensionUniqueName="[OPEC Supply]" displayFolder="" count="2" memberValueDatatype="130" unbalanced="0"/>
    <cacheHierarchy uniqueName="[OPEC Supply].[Column193]" caption="Column193" attribute="1" defaultMemberUniqueName="[OPEC Supply].[Column193].[All]" allUniqueName="[OPEC Supply].[Column193].[All]" dimensionUniqueName="[OPEC Supply]" displayFolder="" count="2" memberValueDatatype="130" unbalanced="0"/>
    <cacheHierarchy uniqueName="[OPEC Supply].[Column194]" caption="Column194" attribute="1" defaultMemberUniqueName="[OPEC Supply].[Column194].[All]" allUniqueName="[OPEC Supply].[Column194].[All]" dimensionUniqueName="[OPEC Supply]" displayFolder="" count="2" memberValueDatatype="130" unbalanced="0"/>
    <cacheHierarchy uniqueName="[OPEC Supply].[Column195]" caption="Column195" attribute="1" defaultMemberUniqueName="[OPEC Supply].[Column195].[All]" allUniqueName="[OPEC Supply].[Column195].[All]" dimensionUniqueName="[OPEC Supply]" displayFolder="" count="2" memberValueDatatype="130" unbalanced="0"/>
    <cacheHierarchy uniqueName="[OPEC Supply].[Column196]" caption="Column196" attribute="1" defaultMemberUniqueName="[OPEC Supply].[Column196].[All]" allUniqueName="[OPEC Supply].[Column196].[All]" dimensionUniqueName="[OPEC Supply]" displayFolder="" count="2" memberValueDatatype="130" unbalanced="0"/>
    <cacheHierarchy uniqueName="[OPEC Supply].[Column197]" caption="Column197" attribute="1" defaultMemberUniqueName="[OPEC Supply].[Column197].[All]" allUniqueName="[OPEC Supply].[Column197].[All]" dimensionUniqueName="[OPEC Supply]" displayFolder="" count="2" memberValueDatatype="130" unbalanced="0"/>
    <cacheHierarchy uniqueName="[OPEC Supply].[Column198]" caption="Column198" attribute="1" defaultMemberUniqueName="[OPEC Supply].[Column198].[All]" allUniqueName="[OPEC Supply].[Column198].[All]" dimensionUniqueName="[OPEC Supply]" displayFolder="" count="2" memberValueDatatype="130" unbalanced="0"/>
    <cacheHierarchy uniqueName="[OPEC Supply].[Column199]" caption="Column199" attribute="1" defaultMemberUniqueName="[OPEC Supply].[Column199].[All]" allUniqueName="[OPEC Supply].[Column199].[All]" dimensionUniqueName="[OPEC Supply]" displayFolder="" count="2" memberValueDatatype="130" unbalanced="0"/>
    <cacheHierarchy uniqueName="[OPEC Supply].[Column200]" caption="Column200" attribute="1" defaultMemberUniqueName="[OPEC Supply].[Column200].[All]" allUniqueName="[OPEC Supply].[Column200].[All]" dimensionUniqueName="[OPEC Supply]" displayFolder="" count="2" memberValueDatatype="130" unbalanced="0"/>
    <cacheHierarchy uniqueName="[OPEC Supply].[Column201]" caption="Column201" attribute="1" defaultMemberUniqueName="[OPEC Supply].[Column201].[All]" allUniqueName="[OPEC Supply].[Column201].[All]" dimensionUniqueName="[OPEC Supply]" displayFolder="" count="2" memberValueDatatype="130" unbalanced="0"/>
    <cacheHierarchy uniqueName="[OPEC Supply].[Column202]" caption="Column202" attribute="1" defaultMemberUniqueName="[OPEC Supply].[Column202].[All]" allUniqueName="[OPEC Supply].[Column202].[All]" dimensionUniqueName="[OPEC Supply]" displayFolder="" count="2" memberValueDatatype="130" unbalanced="0"/>
    <cacheHierarchy uniqueName="[OPEC Supply].[Column203]" caption="Column203" attribute="1" defaultMemberUniqueName="[OPEC Supply].[Column203].[All]" allUniqueName="[OPEC Supply].[Column203].[All]" dimensionUniqueName="[OPEC Supply]" displayFolder="" count="2" memberValueDatatype="130" unbalanced="0"/>
    <cacheHierarchy uniqueName="[OPEC Supply].[Column204]" caption="Column204" attribute="1" defaultMemberUniqueName="[OPEC Supply].[Column204].[All]" allUniqueName="[OPEC Supply].[Column204].[All]" dimensionUniqueName="[OPEC Supply]" displayFolder="" count="2" memberValueDatatype="130" unbalanced="0"/>
    <cacheHierarchy uniqueName="[OPEC Supply].[Column205]" caption="Column205" attribute="1" defaultMemberUniqueName="[OPEC Supply].[Column205].[All]" allUniqueName="[OPEC Supply].[Column205].[All]" dimensionUniqueName="[OPEC Supply]" displayFolder="" count="2" memberValueDatatype="130" unbalanced="0"/>
    <cacheHierarchy uniqueName="[OPEC Supply].[Column206]" caption="Column206" attribute="1" defaultMemberUniqueName="[OPEC Supply].[Column206].[All]" allUniqueName="[OPEC Supply].[Column206].[All]" dimensionUniqueName="[OPEC Supply]" displayFolder="" count="2" memberValueDatatype="130" unbalanced="0"/>
    <cacheHierarchy uniqueName="[OPEC Supply].[Column207]" caption="Column207" attribute="1" defaultMemberUniqueName="[OPEC Supply].[Column207].[All]" allUniqueName="[OPEC Supply].[Column207].[All]" dimensionUniqueName="[OPEC Supply]" displayFolder="" count="2" memberValueDatatype="130" unbalanced="0"/>
    <cacheHierarchy uniqueName="[OPEC Supply].[Column208]" caption="Column208" attribute="1" defaultMemberUniqueName="[OPEC Supply].[Column208].[All]" allUniqueName="[OPEC Supply].[Column208].[All]" dimensionUniqueName="[OPEC Supply]" displayFolder="" count="2" memberValueDatatype="130" unbalanced="0"/>
    <cacheHierarchy uniqueName="[OPEC Supply].[Column209]" caption="Column209" attribute="1" defaultMemberUniqueName="[OPEC Supply].[Column209].[All]" allUniqueName="[OPEC Supply].[Column209].[All]" dimensionUniqueName="[OPEC Supply]" displayFolder="" count="2" memberValueDatatype="130" unbalanced="0"/>
    <cacheHierarchy uniqueName="[OPEC Supply].[Column210]" caption="Column210" attribute="1" defaultMemberUniqueName="[OPEC Supply].[Column210].[All]" allUniqueName="[OPEC Supply].[Column210].[All]" dimensionUniqueName="[OPEC Supply]" displayFolder="" count="2" memberValueDatatype="130" unbalanced="0"/>
    <cacheHierarchy uniqueName="[OPEC Supply].[Column211]" caption="Column211" attribute="1" defaultMemberUniqueName="[OPEC Supply].[Column211].[All]" allUniqueName="[OPEC Supply].[Column211].[All]" dimensionUniqueName="[OPEC Supply]" displayFolder="" count="2" memberValueDatatype="130" unbalanced="0"/>
    <cacheHierarchy uniqueName="[OPEC Supply].[Column212]" caption="Column212" attribute="1" defaultMemberUniqueName="[OPEC Supply].[Column212].[All]" allUniqueName="[OPEC Supply].[Column212].[All]" dimensionUniqueName="[OPEC Supply]" displayFolder="" count="2" memberValueDatatype="130" unbalanced="0"/>
    <cacheHierarchy uniqueName="[OPEC Supply].[Column213]" caption="Column213" attribute="1" defaultMemberUniqueName="[OPEC Supply].[Column213].[All]" allUniqueName="[OPEC Supply].[Column213].[All]" dimensionUniqueName="[OPEC Supply]" displayFolder="" count="2" memberValueDatatype="130" unbalanced="0"/>
    <cacheHierarchy uniqueName="[OPEC Supply].[Column214]" caption="Column214" attribute="1" defaultMemberUniqueName="[OPEC Supply].[Column214].[All]" allUniqueName="[OPEC Supply].[Column214].[All]" dimensionUniqueName="[OPEC Supply]" displayFolder="" count="2" memberValueDatatype="130" unbalanced="0"/>
    <cacheHierarchy uniqueName="[OPEC Supply].[Column215]" caption="Column215" attribute="1" defaultMemberUniqueName="[OPEC Supply].[Column215].[All]" allUniqueName="[OPEC Supply].[Column215].[All]" dimensionUniqueName="[OPEC Supply]" displayFolder="" count="2" memberValueDatatype="130" unbalanced="0"/>
    <cacheHierarchy uniqueName="[OPEC Supply].[Column216]" caption="Column216" attribute="1" defaultMemberUniqueName="[OPEC Supply].[Column216].[All]" allUniqueName="[OPEC Supply].[Column216].[All]" dimensionUniqueName="[OPEC Supply]" displayFolder="" count="2" memberValueDatatype="130" unbalanced="0"/>
    <cacheHierarchy uniqueName="[OPEC Supply].[Column217]" caption="Column217" attribute="1" defaultMemberUniqueName="[OPEC Supply].[Column217].[All]" allUniqueName="[OPEC Supply].[Column217].[All]" dimensionUniqueName="[OPEC Supply]" displayFolder="" count="2" memberValueDatatype="130" unbalanced="0"/>
    <cacheHierarchy uniqueName="[OPEC Supply].[Column218]" caption="Column218" attribute="1" defaultMemberUniqueName="[OPEC Supply].[Column218].[All]" allUniqueName="[OPEC Supply].[Column218].[All]" dimensionUniqueName="[OPEC Supply]" displayFolder="" count="2" memberValueDatatype="130" unbalanced="0"/>
    <cacheHierarchy uniqueName="[OPEC Supply].[Column219]" caption="Column219" attribute="1" defaultMemberUniqueName="[OPEC Supply].[Column219].[All]" allUniqueName="[OPEC Supply].[Column219].[All]" dimensionUniqueName="[OPEC Supply]" displayFolder="" count="2" memberValueDatatype="130" unbalanced="0"/>
    <cacheHierarchy uniqueName="[OPEC Supply].[Column220]" caption="Column220" attribute="1" defaultMemberUniqueName="[OPEC Supply].[Column220].[All]" allUniqueName="[OPEC Supply].[Column220].[All]" dimensionUniqueName="[OPEC Supply]" displayFolder="" count="2" memberValueDatatype="130" unbalanced="0"/>
    <cacheHierarchy uniqueName="[OPEC Supply].[Column221]" caption="Column221" attribute="1" defaultMemberUniqueName="[OPEC Supply].[Column221].[All]" allUniqueName="[OPEC Supply].[Column221].[All]" dimensionUniqueName="[OPEC Supply]" displayFolder="" count="2" memberValueDatatype="130" unbalanced="0"/>
    <cacheHierarchy uniqueName="[OPEC Supply].[Column222]" caption="Column222" attribute="1" defaultMemberUniqueName="[OPEC Supply].[Column222].[All]" allUniqueName="[OPEC Supply].[Column222].[All]" dimensionUniqueName="[OPEC Supply]" displayFolder="" count="2" memberValueDatatype="130" unbalanced="0"/>
    <cacheHierarchy uniqueName="[OPEC Supply].[Column223]" caption="Column223" attribute="1" defaultMemberUniqueName="[OPEC Supply].[Column223].[All]" allUniqueName="[OPEC Supply].[Column223].[All]" dimensionUniqueName="[OPEC Supply]" displayFolder="" count="2" memberValueDatatype="130" unbalanced="0"/>
    <cacheHierarchy uniqueName="[OPEC Supply].[Column224]" caption="Column224" attribute="1" defaultMemberUniqueName="[OPEC Supply].[Column224].[All]" allUniqueName="[OPEC Supply].[Column224].[All]" dimensionUniqueName="[OPEC Supply]" displayFolder="" count="2" memberValueDatatype="130" unbalanced="0"/>
    <cacheHierarchy uniqueName="[OPEC Supply].[Column225]" caption="Column225" attribute="1" defaultMemberUniqueName="[OPEC Supply].[Column225].[All]" allUniqueName="[OPEC Supply].[Column225].[All]" dimensionUniqueName="[OPEC Supply]" displayFolder="" count="2" memberValueDatatype="130" unbalanced="0"/>
    <cacheHierarchy uniqueName="[OPEC Supply].[Column226]" caption="Column226" attribute="1" defaultMemberUniqueName="[OPEC Supply].[Column226].[All]" allUniqueName="[OPEC Supply].[Column226].[All]" dimensionUniqueName="[OPEC Supply]" displayFolder="" count="2" memberValueDatatype="130" unbalanced="0"/>
    <cacheHierarchy uniqueName="[OPEC Supply].[Column227]" caption="Column227" attribute="1" defaultMemberUniqueName="[OPEC Supply].[Column227].[All]" allUniqueName="[OPEC Supply].[Column227].[All]" dimensionUniqueName="[OPEC Supply]" displayFolder="" count="2" memberValueDatatype="130" unbalanced="0"/>
    <cacheHierarchy uniqueName="[OPEC Supply].[Column228]" caption="Column228" attribute="1" defaultMemberUniqueName="[OPEC Supply].[Column228].[All]" allUniqueName="[OPEC Supply].[Column228].[All]" dimensionUniqueName="[OPEC Supply]" displayFolder="" count="2" memberValueDatatype="130" unbalanced="0"/>
    <cacheHierarchy uniqueName="[OPEC Supply].[Column229]" caption="Column229" attribute="1" defaultMemberUniqueName="[OPEC Supply].[Column229].[All]" allUniqueName="[OPEC Supply].[Column229].[All]" dimensionUniqueName="[OPEC Supply]" displayFolder="" count="2" memberValueDatatype="130" unbalanced="0"/>
    <cacheHierarchy uniqueName="[OPEC Supply].[Column230]" caption="Column230" attribute="1" defaultMemberUniqueName="[OPEC Supply].[Column230].[All]" allUniqueName="[OPEC Supply].[Column230].[All]" dimensionUniqueName="[OPEC Supply]" displayFolder="" count="2" memberValueDatatype="130" unbalanced="0"/>
    <cacheHierarchy uniqueName="[OPEC Supply].[Column231]" caption="Column231" attribute="1" defaultMemberUniqueName="[OPEC Supply].[Column231].[All]" allUniqueName="[OPEC Supply].[Column231].[All]" dimensionUniqueName="[OPEC Supply]" displayFolder="" count="2" memberValueDatatype="130" unbalanced="0"/>
    <cacheHierarchy uniqueName="[OPEC Supply].[Column232]" caption="Column232" attribute="1" defaultMemberUniqueName="[OPEC Supply].[Column232].[All]" allUniqueName="[OPEC Supply].[Column232].[All]" dimensionUniqueName="[OPEC Supply]" displayFolder="" count="2" memberValueDatatype="130" unbalanced="0"/>
    <cacheHierarchy uniqueName="[OPEC Supply].[Column233]" caption="Column233" attribute="1" defaultMemberUniqueName="[OPEC Supply].[Column233].[All]" allUniqueName="[OPEC Supply].[Column233].[All]" dimensionUniqueName="[OPEC Supply]" displayFolder="" count="2" memberValueDatatype="130" unbalanced="0"/>
    <cacheHierarchy uniqueName="[OPEC Supply].[Column234]" caption="Column234" attribute="1" defaultMemberUniqueName="[OPEC Supply].[Column234].[All]" allUniqueName="[OPEC Supply].[Column234].[All]" dimensionUniqueName="[OPEC Supply]" displayFolder="" count="2" memberValueDatatype="130" unbalanced="0"/>
    <cacheHierarchy uniqueName="[OPEC Supply].[Column235]" caption="Column235" attribute="1" defaultMemberUniqueName="[OPEC Supply].[Column235].[All]" allUniqueName="[OPEC Supply].[Column235].[All]" dimensionUniqueName="[OPEC Supply]" displayFolder="" count="2" memberValueDatatype="130" unbalanced="0"/>
    <cacheHierarchy uniqueName="[OPEC Supply].[Column236]" caption="Column236" attribute="1" defaultMemberUniqueName="[OPEC Supply].[Column236].[All]" allUniqueName="[OPEC Supply].[Column236].[All]" dimensionUniqueName="[OPEC Supply]" displayFolder="" count="2" memberValueDatatype="130" unbalanced="0"/>
    <cacheHierarchy uniqueName="[OPEC Supply].[Column237]" caption="Column237" attribute="1" defaultMemberUniqueName="[OPEC Supply].[Column237].[All]" allUniqueName="[OPEC Supply].[Column237].[All]" dimensionUniqueName="[OPEC Supply]" displayFolder="" count="2" memberValueDatatype="130" unbalanced="0"/>
    <cacheHierarchy uniqueName="[OPEC Supply].[Column238]" caption="Column238" attribute="1" defaultMemberUniqueName="[OPEC Supply].[Column238].[All]" allUniqueName="[OPEC Supply].[Column238].[All]" dimensionUniqueName="[OPEC Supply]" displayFolder="" count="2" memberValueDatatype="130" unbalanced="0"/>
    <cacheHierarchy uniqueName="[OPEC Supply].[Column239]" caption="Column239" attribute="1" defaultMemberUniqueName="[OPEC Supply].[Column239].[All]" allUniqueName="[OPEC Supply].[Column239].[All]" dimensionUniqueName="[OPEC Supply]" displayFolder="" count="2" memberValueDatatype="130" unbalanced="0"/>
    <cacheHierarchy uniqueName="[OPEC Supply].[Column240]" caption="Column240" attribute="1" defaultMemberUniqueName="[OPEC Supply].[Column240].[All]" allUniqueName="[OPEC Supply].[Column240].[All]" dimensionUniqueName="[OPEC Supply]" displayFolder="" count="2" memberValueDatatype="130" unbalanced="0"/>
    <cacheHierarchy uniqueName="[OPEC Supply].[Column241]" caption="Column241" attribute="1" defaultMemberUniqueName="[OPEC Supply].[Column241].[All]" allUniqueName="[OPEC Supply].[Column241].[All]" dimensionUniqueName="[OPEC Supply]" displayFolder="" count="2" memberValueDatatype="130" unbalanced="0"/>
    <cacheHierarchy uniqueName="[OPEC Supply].[Column242]" caption="Column242" attribute="1" defaultMemberUniqueName="[OPEC Supply].[Column242].[All]" allUniqueName="[OPEC Supply].[Column242].[All]" dimensionUniqueName="[OPEC Supply]" displayFolder="" count="2" memberValueDatatype="130" unbalanced="0"/>
    <cacheHierarchy uniqueName="[OPEC Supply].[Column243]" caption="Column243" attribute="1" defaultMemberUniqueName="[OPEC Supply].[Column243].[All]" allUniqueName="[OPEC Supply].[Column243].[All]" dimensionUniqueName="[OPEC Supply]" displayFolder="" count="2" memberValueDatatype="130" unbalanced="0"/>
    <cacheHierarchy uniqueName="[OPEC Supply].[Column244]" caption="Column244" attribute="1" defaultMemberUniqueName="[OPEC Supply].[Column244].[All]" allUniqueName="[OPEC Supply].[Column244].[All]" dimensionUniqueName="[OPEC Supply]" displayFolder="" count="2" memberValueDatatype="130" unbalanced="0"/>
    <cacheHierarchy uniqueName="[OPEC Supply].[Column245]" caption="Column245" attribute="1" defaultMemberUniqueName="[OPEC Supply].[Column245].[All]" allUniqueName="[OPEC Supply].[Column245].[All]" dimensionUniqueName="[OPEC Supply]" displayFolder="" count="2" memberValueDatatype="130" unbalanced="0"/>
    <cacheHierarchy uniqueName="[OPEC Supply].[Column246]" caption="Column246" attribute="1" defaultMemberUniqueName="[OPEC Supply].[Column246].[All]" allUniqueName="[OPEC Supply].[Column246].[All]" dimensionUniqueName="[OPEC Supply]" displayFolder="" count="2" memberValueDatatype="130" unbalanced="0"/>
    <cacheHierarchy uniqueName="[OPEC Supply].[Column247]" caption="Column247" attribute="1" defaultMemberUniqueName="[OPEC Supply].[Column247].[All]" allUniqueName="[OPEC Supply].[Column247].[All]" dimensionUniqueName="[OPEC Supply]" displayFolder="" count="2" memberValueDatatype="130" unbalanced="0"/>
    <cacheHierarchy uniqueName="[OPEC Supply].[Column248]" caption="Column248" attribute="1" defaultMemberUniqueName="[OPEC Supply].[Column248].[All]" allUniqueName="[OPEC Supply].[Column248].[All]" dimensionUniqueName="[OPEC Supply]" displayFolder="" count="2" memberValueDatatype="130" unbalanced="0"/>
    <cacheHierarchy uniqueName="[OPEC Supply].[Column249]" caption="Column249" attribute="1" defaultMemberUniqueName="[OPEC Supply].[Column249].[All]" allUniqueName="[OPEC Supply].[Column249].[All]" dimensionUniqueName="[OPEC Supply]" displayFolder="" count="2" memberValueDatatype="130" unbalanced="0"/>
    <cacheHierarchy uniqueName="[OPEC Supply].[Column250]" caption="Column250" attribute="1" defaultMemberUniqueName="[OPEC Supply].[Column250].[All]" allUniqueName="[OPEC Supply].[Column250].[All]" dimensionUniqueName="[OPEC Supply]" displayFolder="" count="2" memberValueDatatype="130" unbalanced="0"/>
    <cacheHierarchy uniqueName="[OPEC Supply].[Column251]" caption="Column251" attribute="1" defaultMemberUniqueName="[OPEC Supply].[Column251].[All]" allUniqueName="[OPEC Supply].[Column251].[All]" dimensionUniqueName="[OPEC Supply]" displayFolder="" count="2" memberValueDatatype="130" unbalanced="0"/>
    <cacheHierarchy uniqueName="[OPEC Supply].[Column252]" caption="Column252" attribute="1" defaultMemberUniqueName="[OPEC Supply].[Column252].[All]" allUniqueName="[OPEC Supply].[Column252].[All]" dimensionUniqueName="[OPEC Supply]" displayFolder="" count="2" memberValueDatatype="130" unbalanced="0"/>
    <cacheHierarchy uniqueName="[OPEC Supply].[Column253]" caption="Column253" attribute="1" defaultMemberUniqueName="[OPEC Supply].[Column253].[All]" allUniqueName="[OPEC Supply].[Column253].[All]" dimensionUniqueName="[OPEC Supply]" displayFolder="" count="2" memberValueDatatype="130" unbalanced="0"/>
    <cacheHierarchy uniqueName="[OPEC Supply].[Column254]" caption="Column254" attribute="1" defaultMemberUniqueName="[OPEC Supply].[Column254].[All]" allUniqueName="[OPEC Supply].[Column254].[All]" dimensionUniqueName="[OPEC Supply]" displayFolder="" count="2" memberValueDatatype="130" unbalanced="0"/>
    <cacheHierarchy uniqueName="[OPEC Supply].[Column255]" caption="Column255" attribute="1" defaultMemberUniqueName="[OPEC Supply].[Column255].[All]" allUniqueName="[OPEC Supply].[Column255].[All]" dimensionUniqueName="[OPEC Supply]" displayFolder="" count="2" memberValueDatatype="130" unbalanced="0"/>
    <cacheHierarchy uniqueName="[OPEC Supply].[Column256]" caption="Column256" attribute="1" defaultMemberUniqueName="[OPEC Supply].[Column256].[All]" allUniqueName="[OPEC Supply].[Column256].[All]" dimensionUniqueName="[OPEC Supply]" displayFolder="" count="2" memberValueDatatype="130" unbalanced="0"/>
    <cacheHierarchy uniqueName="[OPEC Supply].[Column257]" caption="Column257" attribute="1" defaultMemberUniqueName="[OPEC Supply].[Column257].[All]" allUniqueName="[OPEC Supply].[Column257].[All]" dimensionUniqueName="[OPEC Supply]" displayFolder="" count="2" memberValueDatatype="130" unbalanced="0"/>
    <cacheHierarchy uniqueName="[OPEC Supply].[Column258]" caption="Column258" attribute="1" defaultMemberUniqueName="[OPEC Supply].[Column258].[All]" allUniqueName="[OPEC Supply].[Column258].[All]" dimensionUniqueName="[OPEC Supply]" displayFolder="" count="2" memberValueDatatype="130" unbalanced="0"/>
    <cacheHierarchy uniqueName="[OPEC Supply].[Column259]" caption="Column259" attribute="1" defaultMemberUniqueName="[OPEC Supply].[Column259].[All]" allUniqueName="[OPEC Supply].[Column259].[All]" dimensionUniqueName="[OPEC Supply]" displayFolder="" count="2" memberValueDatatype="130" unbalanced="0"/>
    <cacheHierarchy uniqueName="[OPEC Supply].[Column260]" caption="Column260" attribute="1" defaultMemberUniqueName="[OPEC Supply].[Column260].[All]" allUniqueName="[OPEC Supply].[Column260].[All]" dimensionUniqueName="[OPEC Supply]" displayFolder="" count="2" memberValueDatatype="130" unbalanced="0"/>
    <cacheHierarchy uniqueName="[OPEC Supply].[Column261]" caption="Column261" attribute="1" defaultMemberUniqueName="[OPEC Supply].[Column261].[All]" allUniqueName="[OPEC Supply].[Column261].[All]" dimensionUniqueName="[OPEC Supply]" displayFolder="" count="2" memberValueDatatype="130" unbalanced="0"/>
    <cacheHierarchy uniqueName="[OPEC Supply].[Column262]" caption="Column262" attribute="1" defaultMemberUniqueName="[OPEC Supply].[Column262].[All]" allUniqueName="[OPEC Supply].[Column262].[All]" dimensionUniqueName="[OPEC Supply]" displayFolder="" count="2" memberValueDatatype="130" unbalanced="0"/>
    <cacheHierarchy uniqueName="[OPEC Supply].[Column263]" caption="Column263" attribute="1" defaultMemberUniqueName="[OPEC Supply].[Column263].[All]" allUniqueName="[OPEC Supply].[Column263].[All]" dimensionUniqueName="[OPEC Supply]" displayFolder="" count="2" memberValueDatatype="130" unbalanced="0"/>
    <cacheHierarchy uniqueName="[OPEC Supply].[Column264]" caption="Column264" attribute="1" defaultMemberUniqueName="[OPEC Supply].[Column264].[All]" allUniqueName="[OPEC Supply].[Column264].[All]" dimensionUniqueName="[OPEC Supply]" displayFolder="" count="2" memberValueDatatype="130" unbalanced="0"/>
    <cacheHierarchy uniqueName="[OPEC Supply].[Column265]" caption="Column265" attribute="1" defaultMemberUniqueName="[OPEC Supply].[Column265].[All]" allUniqueName="[OPEC Supply].[Column265].[All]" dimensionUniqueName="[OPEC Supply]" displayFolder="" count="2" memberValueDatatype="130" unbalanced="0"/>
    <cacheHierarchy uniqueName="[OPEC Supply].[Column266]" caption="Column266" attribute="1" defaultMemberUniqueName="[OPEC Supply].[Column266].[All]" allUniqueName="[OPEC Supply].[Column266].[All]" dimensionUniqueName="[OPEC Supply]" displayFolder="" count="2" memberValueDatatype="130" unbalanced="0"/>
    <cacheHierarchy uniqueName="[OPEC Supply].[Column267]" caption="Column267" attribute="1" defaultMemberUniqueName="[OPEC Supply].[Column267].[All]" allUniqueName="[OPEC Supply].[Column267].[All]" dimensionUniqueName="[OPEC Supply]" displayFolder="" count="2" memberValueDatatype="130" unbalanced="0"/>
    <cacheHierarchy uniqueName="[OPEC Supply].[Column268]" caption="Column268" attribute="1" defaultMemberUniqueName="[OPEC Supply].[Column268].[All]" allUniqueName="[OPEC Supply].[Column268].[All]" dimensionUniqueName="[OPEC Supply]" displayFolder="" count="2" memberValueDatatype="130" unbalanced="0"/>
    <cacheHierarchy uniqueName="[OPEC Supply].[Column269]" caption="Column269" attribute="1" defaultMemberUniqueName="[OPEC Supply].[Column269].[All]" allUniqueName="[OPEC Supply].[Column269].[All]" dimensionUniqueName="[OPEC Supply]" displayFolder="" count="2" memberValueDatatype="130" unbalanced="0"/>
    <cacheHierarchy uniqueName="[OPEC Supply].[Column270]" caption="Column270" attribute="1" defaultMemberUniqueName="[OPEC Supply].[Column270].[All]" allUniqueName="[OPEC Supply].[Column270].[All]" dimensionUniqueName="[OPEC Supply]" displayFolder="" count="2" memberValueDatatype="130" unbalanced="0"/>
    <cacheHierarchy uniqueName="[OPEC Supply].[Column271]" caption="Column271" attribute="1" defaultMemberUniqueName="[OPEC Supply].[Column271].[All]" allUniqueName="[OPEC Supply].[Column271].[All]" dimensionUniqueName="[OPEC Supply]" displayFolder="" count="2" memberValueDatatype="130" unbalanced="0"/>
    <cacheHierarchy uniqueName="[OPEC Supply].[Column272]" caption="Column272" attribute="1" defaultMemberUniqueName="[OPEC Supply].[Column272].[All]" allUniqueName="[OPEC Supply].[Column272].[All]" dimensionUniqueName="[OPEC Supply]" displayFolder="" count="2" memberValueDatatype="130" unbalanced="0"/>
    <cacheHierarchy uniqueName="[OPEC Supply].[Column273]" caption="Column273" attribute="1" defaultMemberUniqueName="[OPEC Supply].[Column273].[All]" allUniqueName="[OPEC Supply].[Column273].[All]" dimensionUniqueName="[OPEC Supply]" displayFolder="" count="2" memberValueDatatype="130" unbalanced="0"/>
    <cacheHierarchy uniqueName="[OPEC Supply].[Column274]" caption="Column274" attribute="1" defaultMemberUniqueName="[OPEC Supply].[Column274].[All]" allUniqueName="[OPEC Supply].[Column274].[All]" dimensionUniqueName="[OPEC Supply]" displayFolder="" count="2" memberValueDatatype="130" unbalanced="0"/>
    <cacheHierarchy uniqueName="[OPEC Supply].[Column275]" caption="Column275" attribute="1" defaultMemberUniqueName="[OPEC Supply].[Column275].[All]" allUniqueName="[OPEC Supply].[Column275].[All]" dimensionUniqueName="[OPEC Supply]" displayFolder="" count="2" memberValueDatatype="130" unbalanced="0"/>
    <cacheHierarchy uniqueName="[OPEC Supply].[Column276]" caption="Column276" attribute="1" defaultMemberUniqueName="[OPEC Supply].[Column276].[All]" allUniqueName="[OPEC Supply].[Column276].[All]" dimensionUniqueName="[OPEC Supply]" displayFolder="" count="2" memberValueDatatype="130" unbalanced="0"/>
    <cacheHierarchy uniqueName="[OPEC Supply].[Column277]" caption="Column277" attribute="1" defaultMemberUniqueName="[OPEC Supply].[Column277].[All]" allUniqueName="[OPEC Supply].[Column277].[All]" dimensionUniqueName="[OPEC Supply]" displayFolder="" count="2" memberValueDatatype="130" unbalanced="0"/>
    <cacheHierarchy uniqueName="[OPEC Supply].[Column278]" caption="Column278" attribute="1" defaultMemberUniqueName="[OPEC Supply].[Column278].[All]" allUniqueName="[OPEC Supply].[Column278].[All]" dimensionUniqueName="[OPEC Supply]" displayFolder="" count="2" memberValueDatatype="130" unbalanced="0"/>
    <cacheHierarchy uniqueName="[OPEC Supply].[Column279]" caption="Column279" attribute="1" defaultMemberUniqueName="[OPEC Supply].[Column279].[All]" allUniqueName="[OPEC Supply].[Column279].[All]" dimensionUniqueName="[OPEC Supply]" displayFolder="" count="2" memberValueDatatype="130" unbalanced="0"/>
    <cacheHierarchy uniqueName="[OPEC Supply].[Column280]" caption="Column280" attribute="1" defaultMemberUniqueName="[OPEC Supply].[Column280].[All]" allUniqueName="[OPEC Supply].[Column280].[All]" dimensionUniqueName="[OPEC Supply]" displayFolder="" count="2" memberValueDatatype="130" unbalanced="0"/>
    <cacheHierarchy uniqueName="[OPEC Supply].[Column281]" caption="Column281" attribute="1" defaultMemberUniqueName="[OPEC Supply].[Column281].[All]" allUniqueName="[OPEC Supply].[Column281].[All]" dimensionUniqueName="[OPEC Supply]" displayFolder="" count="2" memberValueDatatype="130" unbalanced="0"/>
    <cacheHierarchy uniqueName="[OPEC Supply].[Column282]" caption="Column282" attribute="1" defaultMemberUniqueName="[OPEC Supply].[Column282].[All]" allUniqueName="[OPEC Supply].[Column282].[All]" dimensionUniqueName="[OPEC Supply]" displayFolder="" count="2" memberValueDatatype="130" unbalanced="0"/>
    <cacheHierarchy uniqueName="[OPEC Supply].[Column283]" caption="Column283" attribute="1" defaultMemberUniqueName="[OPEC Supply].[Column283].[All]" allUniqueName="[OPEC Supply].[Column283].[All]" dimensionUniqueName="[OPEC Supply]" displayFolder="" count="2" memberValueDatatype="130" unbalanced="0"/>
    <cacheHierarchy uniqueName="[OPEC Supply].[Column284]" caption="Column284" attribute="1" defaultMemberUniqueName="[OPEC Supply].[Column284].[All]" allUniqueName="[OPEC Supply].[Column284].[All]" dimensionUniqueName="[OPEC Supply]" displayFolder="" count="2" memberValueDatatype="130" unbalanced="0"/>
    <cacheHierarchy uniqueName="[OPEC Supply].[Column285]" caption="Column285" attribute="1" defaultMemberUniqueName="[OPEC Supply].[Column285].[All]" allUniqueName="[OPEC Supply].[Column285].[All]" dimensionUniqueName="[OPEC Supply]" displayFolder="" count="2" memberValueDatatype="130" unbalanced="0"/>
    <cacheHierarchy uniqueName="[OPEC Supply].[Column286]" caption="Column286" attribute="1" defaultMemberUniqueName="[OPEC Supply].[Column286].[All]" allUniqueName="[OPEC Supply].[Column286].[All]" dimensionUniqueName="[OPEC Supply]" displayFolder="" count="2" memberValueDatatype="130" unbalanced="0"/>
    <cacheHierarchy uniqueName="[OPEC Supply].[Column287]" caption="Column287" attribute="1" defaultMemberUniqueName="[OPEC Supply].[Column287].[All]" allUniqueName="[OPEC Supply].[Column287].[All]" dimensionUniqueName="[OPEC Supply]" displayFolder="" count="2" memberValueDatatype="130" unbalanced="0"/>
    <cacheHierarchy uniqueName="[OPEC Supply].[Column288]" caption="Column288" attribute="1" defaultMemberUniqueName="[OPEC Supply].[Column288].[All]" allUniqueName="[OPEC Supply].[Column288].[All]" dimensionUniqueName="[OPEC Supply]" displayFolder="" count="2" memberValueDatatype="130" unbalanced="0"/>
    <cacheHierarchy uniqueName="[OPEC Supply].[Column289]" caption="Column289" attribute="1" defaultMemberUniqueName="[OPEC Supply].[Column289].[All]" allUniqueName="[OPEC Supply].[Column289].[All]" dimensionUniqueName="[OPEC Supply]" displayFolder="" count="2" memberValueDatatype="130" unbalanced="0"/>
    <cacheHierarchy uniqueName="[OPEC Supply].[Column290]" caption="Column290" attribute="1" defaultMemberUniqueName="[OPEC Supply].[Column290].[All]" allUniqueName="[OPEC Supply].[Column290].[All]" dimensionUniqueName="[OPEC Supply]" displayFolder="" count="2" memberValueDatatype="130" unbalanced="0"/>
    <cacheHierarchy uniqueName="[OPEC Supply].[Column291]" caption="Column291" attribute="1" defaultMemberUniqueName="[OPEC Supply].[Column291].[All]" allUniqueName="[OPEC Supply].[Column291].[All]" dimensionUniqueName="[OPEC Supply]" displayFolder="" count="2" memberValueDatatype="130" unbalanced="0"/>
    <cacheHierarchy uniqueName="[OPEC Supply].[Column292]" caption="Column292" attribute="1" defaultMemberUniqueName="[OPEC Supply].[Column292].[All]" allUniqueName="[OPEC Supply].[Column292].[All]" dimensionUniqueName="[OPEC Supply]" displayFolder="" count="2" memberValueDatatype="130" unbalanced="0"/>
    <cacheHierarchy uniqueName="[OPEC Supply].[Column293]" caption="Column293" attribute="1" defaultMemberUniqueName="[OPEC Supply].[Column293].[All]" allUniqueName="[OPEC Supply].[Column293].[All]" dimensionUniqueName="[OPEC Supply]" displayFolder="" count="2" memberValueDatatype="130" unbalanced="0"/>
    <cacheHierarchy uniqueName="[OPEC Supply].[Column294]" caption="Column294" attribute="1" defaultMemberUniqueName="[OPEC Supply].[Column294].[All]" allUniqueName="[OPEC Supply].[Column294].[All]" dimensionUniqueName="[OPEC Supply]" displayFolder="" count="2" memberValueDatatype="130" unbalanced="0"/>
    <cacheHierarchy uniqueName="[OPEC Supply].[Column295]" caption="Column295" attribute="1" defaultMemberUniqueName="[OPEC Supply].[Column295].[All]" allUniqueName="[OPEC Supply].[Column295].[All]" dimensionUniqueName="[OPEC Supply]" displayFolder="" count="2" memberValueDatatype="130" unbalanced="0"/>
    <cacheHierarchy uniqueName="[OPEC Supply].[Column296]" caption="Column296" attribute="1" defaultMemberUniqueName="[OPEC Supply].[Column296].[All]" allUniqueName="[OPEC Supply].[Column296].[All]" dimensionUniqueName="[OPEC Supply]" displayFolder="" count="2" memberValueDatatype="130" unbalanced="0"/>
    <cacheHierarchy uniqueName="[OPEC Supply].[Column297]" caption="Column297" attribute="1" defaultMemberUniqueName="[OPEC Supply].[Column297].[All]" allUniqueName="[OPEC Supply].[Column297].[All]" dimensionUniqueName="[OPEC Supply]" displayFolder="" count="2" memberValueDatatype="130" unbalanced="0"/>
    <cacheHierarchy uniqueName="[OPEC Supply].[Column298]" caption="Column298" attribute="1" defaultMemberUniqueName="[OPEC Supply].[Column298].[All]" allUniqueName="[OPEC Supply].[Column298].[All]" dimensionUniqueName="[OPEC Supply]" displayFolder="" count="2" memberValueDatatype="130" unbalanced="0"/>
    <cacheHierarchy uniqueName="[OPEC Supply].[Column299]" caption="Column299" attribute="1" defaultMemberUniqueName="[OPEC Supply].[Column299].[All]" allUniqueName="[OPEC Supply].[Column299].[All]" dimensionUniqueName="[OPEC Supply]" displayFolder="" count="2" memberValueDatatype="130" unbalanced="0"/>
    <cacheHierarchy uniqueName="[OPEC Supply].[Column300]" caption="Column300" attribute="1" defaultMemberUniqueName="[OPEC Supply].[Column300].[All]" allUniqueName="[OPEC Supply].[Column300].[All]" dimensionUniqueName="[OPEC Supply]" displayFolder="" count="2" memberValueDatatype="130" unbalanced="0"/>
    <cacheHierarchy uniqueName="[OPEC Supply].[Column301]" caption="Column301" attribute="1" defaultMemberUniqueName="[OPEC Supply].[Column301].[All]" allUniqueName="[OPEC Supply].[Column301].[All]" dimensionUniqueName="[OPEC Supply]" displayFolder="" count="2" memberValueDatatype="130" unbalanced="0"/>
    <cacheHierarchy uniqueName="[OPEC Supply].[Column302]" caption="Column302" attribute="1" defaultMemberUniqueName="[OPEC Supply].[Column302].[All]" allUniqueName="[OPEC Supply].[Column302].[All]" dimensionUniqueName="[OPEC Supply]" displayFolder="" count="2" memberValueDatatype="130" unbalanced="0"/>
    <cacheHierarchy uniqueName="[OPEC Supply].[Column303]" caption="Column303" attribute="1" defaultMemberUniqueName="[OPEC Supply].[Column303].[All]" allUniqueName="[OPEC Supply].[Column303].[All]" dimensionUniqueName="[OPEC Supply]" displayFolder="" count="2" memberValueDatatype="130" unbalanced="0"/>
    <cacheHierarchy uniqueName="[OPEC Supply].[Column304]" caption="Column304" attribute="1" defaultMemberUniqueName="[OPEC Supply].[Column304].[All]" allUniqueName="[OPEC Supply].[Column304].[All]" dimensionUniqueName="[OPEC Supply]" displayFolder="" count="2" memberValueDatatype="130" unbalanced="0"/>
    <cacheHierarchy uniqueName="[OPEC Supply].[Column305]" caption="Column305" attribute="1" defaultMemberUniqueName="[OPEC Supply].[Column305].[All]" allUniqueName="[OPEC Supply].[Column305].[All]" dimensionUniqueName="[OPEC Supply]" displayFolder="" count="2" memberValueDatatype="130" unbalanced="0"/>
    <cacheHierarchy uniqueName="[OPEC Supply].[Column306]" caption="Column306" attribute="1" defaultMemberUniqueName="[OPEC Supply].[Column306].[All]" allUniqueName="[OPEC Supply].[Column306].[All]" dimensionUniqueName="[OPEC Supply]" displayFolder="" count="2" memberValueDatatype="130" unbalanced="0"/>
    <cacheHierarchy uniqueName="[OPEC Supply].[Column307]" caption="Column307" attribute="1" defaultMemberUniqueName="[OPEC Supply].[Column307].[All]" allUniqueName="[OPEC Supply].[Column307].[All]" dimensionUniqueName="[OPEC Supply]" displayFolder="" count="2" memberValueDatatype="130" unbalanced="0"/>
    <cacheHierarchy uniqueName="[OPEC Supply].[Column308]" caption="Column308" attribute="1" defaultMemberUniqueName="[OPEC Supply].[Column308].[All]" allUniqueName="[OPEC Supply].[Column308].[All]" dimensionUniqueName="[OPEC Supply]" displayFolder="" count="2" memberValueDatatype="130" unbalanced="0"/>
    <cacheHierarchy uniqueName="[OPEC Supply].[Column309]" caption="Column309" attribute="1" defaultMemberUniqueName="[OPEC Supply].[Column309].[All]" allUniqueName="[OPEC Supply].[Column309].[All]" dimensionUniqueName="[OPEC Supply]" displayFolder="" count="2" memberValueDatatype="130" unbalanced="0"/>
    <cacheHierarchy uniqueName="[OPEC Supply].[Column310]" caption="Column310" attribute="1" defaultMemberUniqueName="[OPEC Supply].[Column310].[All]" allUniqueName="[OPEC Supply].[Column310].[All]" dimensionUniqueName="[OPEC Supply]" displayFolder="" count="2" memberValueDatatype="130" unbalanced="0"/>
    <cacheHierarchy uniqueName="[OPEC Supply].[Column311]" caption="Column311" attribute="1" defaultMemberUniqueName="[OPEC Supply].[Column311].[All]" allUniqueName="[OPEC Supply].[Column311].[All]" dimensionUniqueName="[OPEC Supply]" displayFolder="" count="2" memberValueDatatype="130" unbalanced="0"/>
    <cacheHierarchy uniqueName="[OPEC Supply].[Column312]" caption="Column312" attribute="1" defaultMemberUniqueName="[OPEC Supply].[Column312].[All]" allUniqueName="[OPEC Supply].[Column312].[All]" dimensionUniqueName="[OPEC Supply]" displayFolder="" count="2" memberValueDatatype="130" unbalanced="0"/>
    <cacheHierarchy uniqueName="[OPEC Supply].[Column313]" caption="Column313" attribute="1" defaultMemberUniqueName="[OPEC Supply].[Column313].[All]" allUniqueName="[OPEC Supply].[Column313].[All]" dimensionUniqueName="[OPEC Supply]" displayFolder="" count="2" memberValueDatatype="130" unbalanced="0"/>
    <cacheHierarchy uniqueName="[OPEC Supply].[Column314]" caption="Column314" attribute="1" defaultMemberUniqueName="[OPEC Supply].[Column314].[All]" allUniqueName="[OPEC Supply].[Column314].[All]" dimensionUniqueName="[OPEC Supply]" displayFolder="" count="2" memberValueDatatype="130" unbalanced="0"/>
    <cacheHierarchy uniqueName="[OPEC Supply].[Column315]" caption="Column315" attribute="1" defaultMemberUniqueName="[OPEC Supply].[Column315].[All]" allUniqueName="[OPEC Supply].[Column315].[All]" dimensionUniqueName="[OPEC Supply]" displayFolder="" count="2" memberValueDatatype="130" unbalanced="0"/>
    <cacheHierarchy uniqueName="[OPEC Supply].[Column316]" caption="Column316" attribute="1" defaultMemberUniqueName="[OPEC Supply].[Column316].[All]" allUniqueName="[OPEC Supply].[Column316].[All]" dimensionUniqueName="[OPEC Supply]" displayFolder="" count="2" memberValueDatatype="130" unbalanced="0"/>
    <cacheHierarchy uniqueName="[OPEC Supply].[Column317]" caption="Column317" attribute="1" defaultMemberUniqueName="[OPEC Supply].[Column317].[All]" allUniqueName="[OPEC Supply].[Column317].[All]" dimensionUniqueName="[OPEC Supply]" displayFolder="" count="2" memberValueDatatype="130" unbalanced="0"/>
    <cacheHierarchy uniqueName="[OPEC Supply].[Column318]" caption="Column318" attribute="1" defaultMemberUniqueName="[OPEC Supply].[Column318].[All]" allUniqueName="[OPEC Supply].[Column318].[All]" dimensionUniqueName="[OPEC Supply]" displayFolder="" count="2" memberValueDatatype="130" unbalanced="0"/>
    <cacheHierarchy uniqueName="[OPEC Supply].[Column319]" caption="Column319" attribute="1" defaultMemberUniqueName="[OPEC Supply].[Column319].[All]" allUniqueName="[OPEC Supply].[Column319].[All]" dimensionUniqueName="[OPEC Supply]" displayFolder="" count="2" memberValueDatatype="130" unbalanced="0"/>
    <cacheHierarchy uniqueName="[OPEC Supply].[Column320]" caption="Column320" attribute="1" defaultMemberUniqueName="[OPEC Supply].[Column320].[All]" allUniqueName="[OPEC Supply].[Column320].[All]" dimensionUniqueName="[OPEC Supply]" displayFolder="" count="2" memberValueDatatype="130" unbalanced="0"/>
    <cacheHierarchy uniqueName="[OPEC Supply].[Column321]" caption="Column321" attribute="1" defaultMemberUniqueName="[OPEC Supply].[Column321].[All]" allUniqueName="[OPEC Supply].[Column321].[All]" dimensionUniqueName="[OPEC Supply]" displayFolder="" count="2" memberValueDatatype="130" unbalanced="0"/>
    <cacheHierarchy uniqueName="[OPEC Supply].[Column322]" caption="Column322" attribute="1" defaultMemberUniqueName="[OPEC Supply].[Column322].[All]" allUniqueName="[OPEC Supply].[Column322].[All]" dimensionUniqueName="[OPEC Supply]" displayFolder="" count="2" memberValueDatatype="130" unbalanced="0"/>
    <cacheHierarchy uniqueName="[OPEC Supply].[Column323]" caption="Column323" attribute="1" defaultMemberUniqueName="[OPEC Supply].[Column323].[All]" allUniqueName="[OPEC Supply].[Column323].[All]" dimensionUniqueName="[OPEC Supply]" displayFolder="" count="2" memberValueDatatype="130" unbalanced="0"/>
    <cacheHierarchy uniqueName="[OPEC Supply].[Column324]" caption="Column324" attribute="1" defaultMemberUniqueName="[OPEC Supply].[Column324].[All]" allUniqueName="[OPEC Supply].[Column324].[All]" dimensionUniqueName="[OPEC Supply]" displayFolder="" count="2" memberValueDatatype="130" unbalanced="0"/>
    <cacheHierarchy uniqueName="[OPEC Supply].[Column325]" caption="Column325" attribute="1" defaultMemberUniqueName="[OPEC Supply].[Column325].[All]" allUniqueName="[OPEC Supply].[Column325].[All]" dimensionUniqueName="[OPEC Supply]" displayFolder="" count="2" memberValueDatatype="130" unbalanced="0"/>
    <cacheHierarchy uniqueName="[OPEC Supply].[Column326]" caption="Column326" attribute="1" defaultMemberUniqueName="[OPEC Supply].[Column326].[All]" allUniqueName="[OPEC Supply].[Column326].[All]" dimensionUniqueName="[OPEC Supply]" displayFolder="" count="2" memberValueDatatype="130" unbalanced="0"/>
    <cacheHierarchy uniqueName="[OPEC Supply].[Column327]" caption="Column327" attribute="1" defaultMemberUniqueName="[OPEC Supply].[Column327].[All]" allUniqueName="[OPEC Supply].[Column327].[All]" dimensionUniqueName="[OPEC Supply]" displayFolder="" count="2" memberValueDatatype="130" unbalanced="0"/>
    <cacheHierarchy uniqueName="[OPEC Supply].[Column328]" caption="Column328" attribute="1" defaultMemberUniqueName="[OPEC Supply].[Column328].[All]" allUniqueName="[OPEC Supply].[Column328].[All]" dimensionUniqueName="[OPEC Supply]" displayFolder="" count="2" memberValueDatatype="130" unbalanced="0"/>
    <cacheHierarchy uniqueName="[OPEC Supply].[Column329]" caption="Column329" attribute="1" defaultMemberUniqueName="[OPEC Supply].[Column329].[All]" allUniqueName="[OPEC Supply].[Column329].[All]" dimensionUniqueName="[OPEC Supply]" displayFolder="" count="2" memberValueDatatype="130" unbalanced="0"/>
    <cacheHierarchy uniqueName="[OPEC Supply].[Column330]" caption="Column330" attribute="1" defaultMemberUniqueName="[OPEC Supply].[Column330].[All]" allUniqueName="[OPEC Supply].[Column330].[All]" dimensionUniqueName="[OPEC Supply]" displayFolder="" count="2" memberValueDatatype="130" unbalanced="0"/>
    <cacheHierarchy uniqueName="[OPEC Supply].[Column331]" caption="Column331" attribute="1" defaultMemberUniqueName="[OPEC Supply].[Column331].[All]" allUniqueName="[OPEC Supply].[Column331].[All]" dimensionUniqueName="[OPEC Supply]" displayFolder="" count="2" memberValueDatatype="130" unbalanced="0"/>
    <cacheHierarchy uniqueName="[OPEC Supply].[Column332]" caption="Column332" attribute="1" defaultMemberUniqueName="[OPEC Supply].[Column332].[All]" allUniqueName="[OPEC Supply].[Column332].[All]" dimensionUniqueName="[OPEC Supply]" displayFolder="" count="2" memberValueDatatype="130" unbalanced="0"/>
    <cacheHierarchy uniqueName="[OPEC Supply].[Column333]" caption="Column333" attribute="1" defaultMemberUniqueName="[OPEC Supply].[Column333].[All]" allUniqueName="[OPEC Supply].[Column333].[All]" dimensionUniqueName="[OPEC Supply]" displayFolder="" count="2" memberValueDatatype="130" unbalanced="0"/>
    <cacheHierarchy uniqueName="[OPEC Supply].[Column334]" caption="Column334" attribute="1" defaultMemberUniqueName="[OPEC Supply].[Column334].[All]" allUniqueName="[OPEC Supply].[Column334].[All]" dimensionUniqueName="[OPEC Supply]" displayFolder="" count="2" memberValueDatatype="130" unbalanced="0"/>
    <cacheHierarchy uniqueName="[OPEC Supply].[Column335]" caption="Column335" attribute="1" defaultMemberUniqueName="[OPEC Supply].[Column335].[All]" allUniqueName="[OPEC Supply].[Column335].[All]" dimensionUniqueName="[OPEC Supply]" displayFolder="" count="2" memberValueDatatype="130" unbalanced="0"/>
    <cacheHierarchy uniqueName="[OPEC Supply].[Column336]" caption="Column336" attribute="1" defaultMemberUniqueName="[OPEC Supply].[Column336].[All]" allUniqueName="[OPEC Supply].[Column336].[All]" dimensionUniqueName="[OPEC Supply]" displayFolder="" count="2" memberValueDatatype="130" unbalanced="0"/>
    <cacheHierarchy uniqueName="[OPEC Supply].[Column337]" caption="Column337" attribute="1" defaultMemberUniqueName="[OPEC Supply].[Column337].[All]" allUniqueName="[OPEC Supply].[Column337].[All]" dimensionUniqueName="[OPEC Supply]" displayFolder="" count="2" memberValueDatatype="130" unbalanced="0"/>
    <cacheHierarchy uniqueName="[OPEC Supply].[Column338]" caption="Column338" attribute="1" defaultMemberUniqueName="[OPEC Supply].[Column338].[All]" allUniqueName="[OPEC Supply].[Column338].[All]" dimensionUniqueName="[OPEC Supply]" displayFolder="" count="2" memberValueDatatype="130" unbalanced="0"/>
    <cacheHierarchy uniqueName="[OPEC Supply].[Column339]" caption="Column339" attribute="1" defaultMemberUniqueName="[OPEC Supply].[Column339].[All]" allUniqueName="[OPEC Supply].[Column339].[All]" dimensionUniqueName="[OPEC Supply]" displayFolder="" count="2" memberValueDatatype="130" unbalanced="0"/>
    <cacheHierarchy uniqueName="[OPEC Supply].[Column340]" caption="Column340" attribute="1" defaultMemberUniqueName="[OPEC Supply].[Column340].[All]" allUniqueName="[OPEC Supply].[Column340].[All]" dimensionUniqueName="[OPEC Supply]" displayFolder="" count="2" memberValueDatatype="130" unbalanced="0"/>
    <cacheHierarchy uniqueName="[OPEC Supply].[Column341]" caption="Column341" attribute="1" defaultMemberUniqueName="[OPEC Supply].[Column341].[All]" allUniqueName="[OPEC Supply].[Column341].[All]" dimensionUniqueName="[OPEC Supply]" displayFolder="" count="2" memberValueDatatype="130" unbalanced="0"/>
    <cacheHierarchy uniqueName="[OPEC Supply].[Column342]" caption="Column342" attribute="1" defaultMemberUniqueName="[OPEC Supply].[Column342].[All]" allUniqueName="[OPEC Supply].[Column342].[All]" dimensionUniqueName="[OPEC Supply]" displayFolder="" count="2" memberValueDatatype="130" unbalanced="0"/>
    <cacheHierarchy uniqueName="[OPEC Supply].[Column343]" caption="Column343" attribute="1" defaultMemberUniqueName="[OPEC Supply].[Column343].[All]" allUniqueName="[OPEC Supply].[Column343].[All]" dimensionUniqueName="[OPEC Supply]" displayFolder="" count="2" memberValueDatatype="130" unbalanced="0"/>
    <cacheHierarchy uniqueName="[OPEC Supply].[Column344]" caption="Column344" attribute="1" defaultMemberUniqueName="[OPEC Supply].[Column344].[All]" allUniqueName="[OPEC Supply].[Column344].[All]" dimensionUniqueName="[OPEC Supply]" displayFolder="" count="2" memberValueDatatype="130" unbalanced="0"/>
    <cacheHierarchy uniqueName="[OPEC Supply].[Column345]" caption="Column345" attribute="1" defaultMemberUniqueName="[OPEC Supply].[Column345].[All]" allUniqueName="[OPEC Supply].[Column345].[All]" dimensionUniqueName="[OPEC Supply]" displayFolder="" count="2" memberValueDatatype="130" unbalanced="0"/>
    <cacheHierarchy uniqueName="[OPEC Supply].[Column346]" caption="Column346" attribute="1" defaultMemberUniqueName="[OPEC Supply].[Column346].[All]" allUniqueName="[OPEC Supply].[Column346].[All]" dimensionUniqueName="[OPEC Supply]" displayFolder="" count="2" memberValueDatatype="130" unbalanced="0"/>
    <cacheHierarchy uniqueName="[OPEC Supply].[Column347]" caption="Column347" attribute="1" defaultMemberUniqueName="[OPEC Supply].[Column347].[All]" allUniqueName="[OPEC Supply].[Column347].[All]" dimensionUniqueName="[OPEC Supply]" displayFolder="" count="2" memberValueDatatype="130" unbalanced="0"/>
    <cacheHierarchy uniqueName="[OPEC Supply].[Column348]" caption="Column348" attribute="1" defaultMemberUniqueName="[OPEC Supply].[Column348].[All]" allUniqueName="[OPEC Supply].[Column348].[All]" dimensionUniqueName="[OPEC Supply]" displayFolder="" count="2" memberValueDatatype="130" unbalanced="0"/>
    <cacheHierarchy uniqueName="[OPEC Supply].[Column349]" caption="Column349" attribute="1" defaultMemberUniqueName="[OPEC Supply].[Column349].[All]" allUniqueName="[OPEC Supply].[Column349].[All]" dimensionUniqueName="[OPEC Supply]" displayFolder="" count="2" memberValueDatatype="130" unbalanced="0"/>
    <cacheHierarchy uniqueName="[OPEC Supply].[Column350]" caption="Column350" attribute="1" defaultMemberUniqueName="[OPEC Supply].[Column350].[All]" allUniqueName="[OPEC Supply].[Column350].[All]" dimensionUniqueName="[OPEC Supply]" displayFolder="" count="2" memberValueDatatype="130" unbalanced="0"/>
    <cacheHierarchy uniqueName="[OPEC Supply].[Column351]" caption="Column351" attribute="1" defaultMemberUniqueName="[OPEC Supply].[Column351].[All]" allUniqueName="[OPEC Supply].[Column351].[All]" dimensionUniqueName="[OPEC Supply]" displayFolder="" count="2" memberValueDatatype="130" unbalanced="0"/>
    <cacheHierarchy uniqueName="[OPEC Supply].[Column352]" caption="Column352" attribute="1" defaultMemberUniqueName="[OPEC Supply].[Column352].[All]" allUniqueName="[OPEC Supply].[Column352].[All]" dimensionUniqueName="[OPEC Supply]" displayFolder="" count="2" memberValueDatatype="130" unbalanced="0"/>
    <cacheHierarchy uniqueName="[OPEC Supply].[Column353]" caption="Column353" attribute="1" defaultMemberUniqueName="[OPEC Supply].[Column353].[All]" allUniqueName="[OPEC Supply].[Column353].[All]" dimensionUniqueName="[OPEC Supply]" displayFolder="" count="2" memberValueDatatype="130" unbalanced="0"/>
    <cacheHierarchy uniqueName="[OPEC Supply].[Column354]" caption="Column354" attribute="1" defaultMemberUniqueName="[OPEC Supply].[Column354].[All]" allUniqueName="[OPEC Supply].[Column354].[All]" dimensionUniqueName="[OPEC Supply]" displayFolder="" count="2" memberValueDatatype="130" unbalanced="0"/>
    <cacheHierarchy uniqueName="[OPEC Supply].[Column355]" caption="Column355" attribute="1" defaultMemberUniqueName="[OPEC Supply].[Column355].[All]" allUniqueName="[OPEC Supply].[Column355].[All]" dimensionUniqueName="[OPEC Supply]" displayFolder="" count="2" memberValueDatatype="130" unbalanced="0"/>
    <cacheHierarchy uniqueName="[OPEC Supply].[Column356]" caption="Column356" attribute="1" defaultMemberUniqueName="[OPEC Supply].[Column356].[All]" allUniqueName="[OPEC Supply].[Column356].[All]" dimensionUniqueName="[OPEC Supply]" displayFolder="" count="2" memberValueDatatype="130" unbalanced="0"/>
    <cacheHierarchy uniqueName="[OPEC Supply].[Column357]" caption="Column357" attribute="1" defaultMemberUniqueName="[OPEC Supply].[Column357].[All]" allUniqueName="[OPEC Supply].[Column357].[All]" dimensionUniqueName="[OPEC Supply]" displayFolder="" count="2" memberValueDatatype="130" unbalanced="0"/>
    <cacheHierarchy uniqueName="[OPEC Supply].[Column358]" caption="Column358" attribute="1" defaultMemberUniqueName="[OPEC Supply].[Column358].[All]" allUniqueName="[OPEC Supply].[Column358].[All]" dimensionUniqueName="[OPEC Supply]" displayFolder="" count="2" memberValueDatatype="130" unbalanced="0"/>
    <cacheHierarchy uniqueName="[OPEC Supply].[Column359]" caption="Column359" attribute="1" defaultMemberUniqueName="[OPEC Supply].[Column359].[All]" allUniqueName="[OPEC Supply].[Column359].[All]" dimensionUniqueName="[OPEC Supply]" displayFolder="" count="2" memberValueDatatype="130" unbalanced="0"/>
    <cacheHierarchy uniqueName="[OPEC Supply].[Column360]" caption="Column360" attribute="1" defaultMemberUniqueName="[OPEC Supply].[Column360].[All]" allUniqueName="[OPEC Supply].[Column360].[All]" dimensionUniqueName="[OPEC Supply]" displayFolder="" count="2" memberValueDatatype="130" unbalanced="0"/>
    <cacheHierarchy uniqueName="[OPEC Supply].[Column361]" caption="Column361" attribute="1" defaultMemberUniqueName="[OPEC Supply].[Column361].[All]" allUniqueName="[OPEC Supply].[Column361].[All]" dimensionUniqueName="[OPEC Supply]" displayFolder="" count="2" memberValueDatatype="130" unbalanced="0"/>
    <cacheHierarchy uniqueName="[OPEC Supply].[Column362]" caption="Column362" attribute="1" defaultMemberUniqueName="[OPEC Supply].[Column362].[All]" allUniqueName="[OPEC Supply].[Column362].[All]" dimensionUniqueName="[OPEC Supply]" displayFolder="" count="2" memberValueDatatype="130" unbalanced="0"/>
    <cacheHierarchy uniqueName="[OPEC Supply].[Column363]" caption="Column363" attribute="1" defaultMemberUniqueName="[OPEC Supply].[Column363].[All]" allUniqueName="[OPEC Supply].[Column363].[All]" dimensionUniqueName="[OPEC Supply]" displayFolder="" count="2" memberValueDatatype="130" unbalanced="0"/>
    <cacheHierarchy uniqueName="[OPEC Supply].[Column364]" caption="Column364" attribute="1" defaultMemberUniqueName="[OPEC Supply].[Column364].[All]" allUniqueName="[OPEC Supply].[Column364].[All]" dimensionUniqueName="[OPEC Supply]" displayFolder="" count="2" memberValueDatatype="130" unbalanced="0"/>
    <cacheHierarchy uniqueName="[OPEC Supply].[Column365]" caption="Column365" attribute="1" defaultMemberUniqueName="[OPEC Supply].[Column365].[All]" allUniqueName="[OPEC Supply].[Column365].[All]" dimensionUniqueName="[OPEC Supply]" displayFolder="" count="2" memberValueDatatype="130" unbalanced="0"/>
    <cacheHierarchy uniqueName="[OPEC Supply].[Column366]" caption="Column366" attribute="1" defaultMemberUniqueName="[OPEC Supply].[Column366].[All]" allUniqueName="[OPEC Supply].[Column366].[All]" dimensionUniqueName="[OPEC Supply]" displayFolder="" count="2" memberValueDatatype="130" unbalanced="0"/>
    <cacheHierarchy uniqueName="[OPEC Supply].[Column367]" caption="Column367" attribute="1" defaultMemberUniqueName="[OPEC Supply].[Column367].[All]" allUniqueName="[OPEC Supply].[Column367].[All]" dimensionUniqueName="[OPEC Supply]" displayFolder="" count="2" memberValueDatatype="130" unbalanced="0"/>
    <cacheHierarchy uniqueName="[OPEC Supply].[Column368]" caption="Column368" attribute="1" defaultMemberUniqueName="[OPEC Supply].[Column368].[All]" allUniqueName="[OPEC Supply].[Column368].[All]" dimensionUniqueName="[OPEC Supply]" displayFolder="" count="2" memberValueDatatype="130" unbalanced="0"/>
    <cacheHierarchy uniqueName="[OPEC Supply].[Column369]" caption="Column369" attribute="1" defaultMemberUniqueName="[OPEC Supply].[Column369].[All]" allUniqueName="[OPEC Supply].[Column369].[All]" dimensionUniqueName="[OPEC Supply]" displayFolder="" count="2" memberValueDatatype="130" unbalanced="0"/>
    <cacheHierarchy uniqueName="[OPEC Supply].[Column370]" caption="Column370" attribute="1" defaultMemberUniqueName="[OPEC Supply].[Column370].[All]" allUniqueName="[OPEC Supply].[Column370].[All]" dimensionUniqueName="[OPEC Supply]" displayFolder="" count="2" memberValueDatatype="130" unbalanced="0"/>
    <cacheHierarchy uniqueName="[OPEC Supply].[Column371]" caption="Column371" attribute="1" defaultMemberUniqueName="[OPEC Supply].[Column371].[All]" allUniqueName="[OPEC Supply].[Column371].[All]" dimensionUniqueName="[OPEC Supply]" displayFolder="" count="2" memberValueDatatype="130" unbalanced="0"/>
    <cacheHierarchy uniqueName="[OPEC Supply].[Column372]" caption="Column372" attribute="1" defaultMemberUniqueName="[OPEC Supply].[Column372].[All]" allUniqueName="[OPEC Supply].[Column372].[All]" dimensionUniqueName="[OPEC Supply]" displayFolder="" count="2" memberValueDatatype="130" unbalanced="0"/>
    <cacheHierarchy uniqueName="[OPEC Supply].[Column373]" caption="Column373" attribute="1" defaultMemberUniqueName="[OPEC Supply].[Column373].[All]" allUniqueName="[OPEC Supply].[Column373].[All]" dimensionUniqueName="[OPEC Supply]" displayFolder="" count="2" memberValueDatatype="130" unbalanced="0"/>
    <cacheHierarchy uniqueName="[OPEC Supply].[Column374]" caption="Column374" attribute="1" defaultMemberUniqueName="[OPEC Supply].[Column374].[All]" allUniqueName="[OPEC Supply].[Column374].[All]" dimensionUniqueName="[OPEC Supply]" displayFolder="" count="2" memberValueDatatype="130" unbalanced="0"/>
    <cacheHierarchy uniqueName="[OPEC Supply].[Column375]" caption="Column375" attribute="1" defaultMemberUniqueName="[OPEC Supply].[Column375].[All]" allUniqueName="[OPEC Supply].[Column375].[All]" dimensionUniqueName="[OPEC Supply]" displayFolder="" count="2" memberValueDatatype="130" unbalanced="0"/>
    <cacheHierarchy uniqueName="[OPEC Supply].[Column376]" caption="Column376" attribute="1" defaultMemberUniqueName="[OPEC Supply].[Column376].[All]" allUniqueName="[OPEC Supply].[Column376].[All]" dimensionUniqueName="[OPEC Supply]" displayFolder="" count="2" memberValueDatatype="130" unbalanced="0"/>
    <cacheHierarchy uniqueName="[OPEC Supply].[Column377]" caption="Column377" attribute="1" defaultMemberUniqueName="[OPEC Supply].[Column377].[All]" allUniqueName="[OPEC Supply].[Column377].[All]" dimensionUniqueName="[OPEC Supply]" displayFolder="" count="2" memberValueDatatype="130" unbalanced="0"/>
    <cacheHierarchy uniqueName="[OPEC Supply].[Column378]" caption="Column378" attribute="1" defaultMemberUniqueName="[OPEC Supply].[Column378].[All]" allUniqueName="[OPEC Supply].[Column378].[All]" dimensionUniqueName="[OPEC Supply]" displayFolder="" count="2" memberValueDatatype="130" unbalanced="0"/>
    <cacheHierarchy uniqueName="[OPEC Supply].[Column379]" caption="Column379" attribute="1" defaultMemberUniqueName="[OPEC Supply].[Column379].[All]" allUniqueName="[OPEC Supply].[Column379].[All]" dimensionUniqueName="[OPEC Supply]" displayFolder="" count="2" memberValueDatatype="130" unbalanced="0"/>
    <cacheHierarchy uniqueName="[OPEC Supply].[Column380]" caption="Column380" attribute="1" defaultMemberUniqueName="[OPEC Supply].[Column380].[All]" allUniqueName="[OPEC Supply].[Column380].[All]" dimensionUniqueName="[OPEC Supply]" displayFolder="" count="2" memberValueDatatype="130" unbalanced="0"/>
    <cacheHierarchy uniqueName="[OPEC Supply].[Column381]" caption="Column381" attribute="1" defaultMemberUniqueName="[OPEC Supply].[Column381].[All]" allUniqueName="[OPEC Supply].[Column381].[All]" dimensionUniqueName="[OPEC Supply]" displayFolder="" count="2" memberValueDatatype="130" unbalanced="0"/>
    <cacheHierarchy uniqueName="[OPEC Supply].[Column382]" caption="Column382" attribute="1" defaultMemberUniqueName="[OPEC Supply].[Column382].[All]" allUniqueName="[OPEC Supply].[Column382].[All]" dimensionUniqueName="[OPEC Supply]" displayFolder="" count="2" memberValueDatatype="130" unbalanced="0"/>
    <cacheHierarchy uniqueName="[OPEC Supply].[Column383]" caption="Column383" attribute="1" defaultMemberUniqueName="[OPEC Supply].[Column383].[All]" allUniqueName="[OPEC Supply].[Column383].[All]" dimensionUniqueName="[OPEC Supply]" displayFolder="" count="2" memberValueDatatype="130" unbalanced="0"/>
    <cacheHierarchy uniqueName="[OPEC Supply].[Column384]" caption="Column384" attribute="1" defaultMemberUniqueName="[OPEC Supply].[Column384].[All]" allUniqueName="[OPEC Supply].[Column384].[All]" dimensionUniqueName="[OPEC Supply]" displayFolder="" count="2" memberValueDatatype="130" unbalanced="0"/>
    <cacheHierarchy uniqueName="[OPEC Supply].[Column385]" caption="Column385" attribute="1" defaultMemberUniqueName="[OPEC Supply].[Column385].[All]" allUniqueName="[OPEC Supply].[Column385].[All]" dimensionUniqueName="[OPEC Supply]" displayFolder="" count="2" memberValueDatatype="130" unbalanced="0"/>
    <cacheHierarchy uniqueName="[OPEC Supply].[Column386]" caption="Column386" attribute="1" defaultMemberUniqueName="[OPEC Supply].[Column386].[All]" allUniqueName="[OPEC Supply].[Column386].[All]" dimensionUniqueName="[OPEC Supply]" displayFolder="" count="2" memberValueDatatype="130" unbalanced="0"/>
    <cacheHierarchy uniqueName="[OPEC Supply].[Column387]" caption="Column387" attribute="1" defaultMemberUniqueName="[OPEC Supply].[Column387].[All]" allUniqueName="[OPEC Supply].[Column387].[All]" dimensionUniqueName="[OPEC Supply]" displayFolder="" count="2" memberValueDatatype="130" unbalanced="0"/>
    <cacheHierarchy uniqueName="[OPEC Supply].[Column388]" caption="Column388" attribute="1" defaultMemberUniqueName="[OPEC Supply].[Column388].[All]" allUniqueName="[OPEC Supply].[Column388].[All]" dimensionUniqueName="[OPEC Supply]" displayFolder="" count="2" memberValueDatatype="130" unbalanced="0"/>
    <cacheHierarchy uniqueName="[OPEC Supply].[Column389]" caption="Column389" attribute="1" defaultMemberUniqueName="[OPEC Supply].[Column389].[All]" allUniqueName="[OPEC Supply].[Column389].[All]" dimensionUniqueName="[OPEC Supply]" displayFolder="" count="2" memberValueDatatype="130" unbalanced="0"/>
    <cacheHierarchy uniqueName="[OPEC Supply].[Column390]" caption="Column390" attribute="1" defaultMemberUniqueName="[OPEC Supply].[Column390].[All]" allUniqueName="[OPEC Supply].[Column390].[All]" dimensionUniqueName="[OPEC Supply]" displayFolder="" count="2" memberValueDatatype="130" unbalanced="0"/>
    <cacheHierarchy uniqueName="[OPEC Supply].[Column391]" caption="Column391" attribute="1" defaultMemberUniqueName="[OPEC Supply].[Column391].[All]" allUniqueName="[OPEC Supply].[Column391].[All]" dimensionUniqueName="[OPEC Supply]" displayFolder="" count="2" memberValueDatatype="130" unbalanced="0"/>
    <cacheHierarchy uniqueName="[OPEC Supply].[Column392]" caption="Column392" attribute="1" defaultMemberUniqueName="[OPEC Supply].[Column392].[All]" allUniqueName="[OPEC Supply].[Column392].[All]" dimensionUniqueName="[OPEC Supply]" displayFolder="" count="2" memberValueDatatype="130" unbalanced="0"/>
    <cacheHierarchy uniqueName="[OPEC Supply].[Column393]" caption="Column393" attribute="1" defaultMemberUniqueName="[OPEC Supply].[Column393].[All]" allUniqueName="[OPEC Supply].[Column393].[All]" dimensionUniqueName="[OPEC Supply]" displayFolder="" count="2" memberValueDatatype="130" unbalanced="0"/>
    <cacheHierarchy uniqueName="[OPEC Supply].[Column394]" caption="Column394" attribute="1" defaultMemberUniqueName="[OPEC Supply].[Column394].[All]" allUniqueName="[OPEC Supply].[Column394].[All]" dimensionUniqueName="[OPEC Supply]" displayFolder="" count="2" memberValueDatatype="130" unbalanced="0"/>
    <cacheHierarchy uniqueName="[OPEC Supply].[Column395]" caption="Column395" attribute="1" defaultMemberUniqueName="[OPEC Supply].[Column395].[All]" allUniqueName="[OPEC Supply].[Column395].[All]" dimensionUniqueName="[OPEC Supply]" displayFolder="" count="2" memberValueDatatype="130" unbalanced="0"/>
    <cacheHierarchy uniqueName="[OPEC Supply].[Column396]" caption="Column396" attribute="1" defaultMemberUniqueName="[OPEC Supply].[Column396].[All]" allUniqueName="[OPEC Supply].[Column396].[All]" dimensionUniqueName="[OPEC Supply]" displayFolder="" count="2" memberValueDatatype="130" unbalanced="0"/>
    <cacheHierarchy uniqueName="[OPEC Supply].[Column397]" caption="Column397" attribute="1" defaultMemberUniqueName="[OPEC Supply].[Column397].[All]" allUniqueName="[OPEC Supply].[Column397].[All]" dimensionUniqueName="[OPEC Supply]" displayFolder="" count="2" memberValueDatatype="130" unbalanced="0"/>
    <cacheHierarchy uniqueName="[OPEC Supply].[Column398]" caption="Column398" attribute="1" defaultMemberUniqueName="[OPEC Supply].[Column398].[All]" allUniqueName="[OPEC Supply].[Column398].[All]" dimensionUniqueName="[OPEC Supply]" displayFolder="" count="2" memberValueDatatype="130" unbalanced="0"/>
    <cacheHierarchy uniqueName="[OPEC Supply].[Column399]" caption="Column399" attribute="1" defaultMemberUniqueName="[OPEC Supply].[Column399].[All]" allUniqueName="[OPEC Supply].[Column399].[All]" dimensionUniqueName="[OPEC Supply]" displayFolder="" count="2" memberValueDatatype="130" unbalanced="0"/>
    <cacheHierarchy uniqueName="[OPEC Supply].[Column400]" caption="Column400" attribute="1" defaultMemberUniqueName="[OPEC Supply].[Column400].[All]" allUniqueName="[OPEC Supply].[Column400].[All]" dimensionUniqueName="[OPEC Supply]" displayFolder="" count="2" memberValueDatatype="130" unbalanced="0"/>
    <cacheHierarchy uniqueName="[OPEC Supply].[Column401]" caption="Column401" attribute="1" defaultMemberUniqueName="[OPEC Supply].[Column401].[All]" allUniqueName="[OPEC Supply].[Column401].[All]" dimensionUniqueName="[OPEC Supply]" displayFolder="" count="2" memberValueDatatype="130" unbalanced="0"/>
    <cacheHierarchy uniqueName="[OPEC Supply].[Column402]" caption="Column402" attribute="1" defaultMemberUniqueName="[OPEC Supply].[Column402].[All]" allUniqueName="[OPEC Supply].[Column402].[All]" dimensionUniqueName="[OPEC Supply]" displayFolder="" count="2" memberValueDatatype="130" unbalanced="0"/>
    <cacheHierarchy uniqueName="[OPEC Supply].[Column403]" caption="Column403" attribute="1" defaultMemberUniqueName="[OPEC Supply].[Column403].[All]" allUniqueName="[OPEC Supply].[Column403].[All]" dimensionUniqueName="[OPEC Supply]" displayFolder="" count="2" memberValueDatatype="130" unbalanced="0"/>
    <cacheHierarchy uniqueName="[OPEC Supply].[Column404]" caption="Column404" attribute="1" defaultMemberUniqueName="[OPEC Supply].[Column404].[All]" allUniqueName="[OPEC Supply].[Column404].[All]" dimensionUniqueName="[OPEC Supply]" displayFolder="" count="2" memberValueDatatype="130" unbalanced="0"/>
    <cacheHierarchy uniqueName="[OPEC Supply].[Column405]" caption="Column405" attribute="1" defaultMemberUniqueName="[OPEC Supply].[Column405].[All]" allUniqueName="[OPEC Supply].[Column405].[All]" dimensionUniqueName="[OPEC Supply]" displayFolder="" count="2" memberValueDatatype="130" unbalanced="0"/>
    <cacheHierarchy uniqueName="[OPEC Supply].[Column406]" caption="Column406" attribute="1" defaultMemberUniqueName="[OPEC Supply].[Column406].[All]" allUniqueName="[OPEC Supply].[Column406].[All]" dimensionUniqueName="[OPEC Supply]" displayFolder="" count="2" memberValueDatatype="130" unbalanced="0"/>
    <cacheHierarchy uniqueName="[OPEC Supply].[Column407]" caption="Column407" attribute="1" defaultMemberUniqueName="[OPEC Supply].[Column407].[All]" allUniqueName="[OPEC Supply].[Column407].[All]" dimensionUniqueName="[OPEC Supply]" displayFolder="" count="2" memberValueDatatype="130" unbalanced="0"/>
    <cacheHierarchy uniqueName="[OPEC Supply].[Column408]" caption="Column408" attribute="1" defaultMemberUniqueName="[OPEC Supply].[Column408].[All]" allUniqueName="[OPEC Supply].[Column408].[All]" dimensionUniqueName="[OPEC Supply]" displayFolder="" count="2" memberValueDatatype="130" unbalanced="0"/>
    <cacheHierarchy uniqueName="[OPEC Supply].[Column409]" caption="Column409" attribute="1" defaultMemberUniqueName="[OPEC Supply].[Column409].[All]" allUniqueName="[OPEC Supply].[Column409].[All]" dimensionUniqueName="[OPEC Supply]" displayFolder="" count="2" memberValueDatatype="130" unbalanced="0"/>
    <cacheHierarchy uniqueName="[OPEC Supply].[Column410]" caption="Column410" attribute="1" defaultMemberUniqueName="[OPEC Supply].[Column410].[All]" allUniqueName="[OPEC Supply].[Column410].[All]" dimensionUniqueName="[OPEC Supply]" displayFolder="" count="2" memberValueDatatype="130" unbalanced="0"/>
    <cacheHierarchy uniqueName="[OPEC Supply].[Column411]" caption="Column411" attribute="1" defaultMemberUniqueName="[OPEC Supply].[Column411].[All]" allUniqueName="[OPEC Supply].[Column411].[All]" dimensionUniqueName="[OPEC Supply]" displayFolder="" count="2" memberValueDatatype="130" unbalanced="0"/>
    <cacheHierarchy uniqueName="[OPEC Supply].[Column412]" caption="Column412" attribute="1" defaultMemberUniqueName="[OPEC Supply].[Column412].[All]" allUniqueName="[OPEC Supply].[Column412].[All]" dimensionUniqueName="[OPEC Supply]" displayFolder="" count="2" memberValueDatatype="130" unbalanced="0"/>
    <cacheHierarchy uniqueName="[OPEC Supply].[Column413]" caption="Column413" attribute="1" defaultMemberUniqueName="[OPEC Supply].[Column413].[All]" allUniqueName="[OPEC Supply].[Column413].[All]" dimensionUniqueName="[OPEC Supply]" displayFolder="" count="2" memberValueDatatype="130" unbalanced="0"/>
    <cacheHierarchy uniqueName="[OPEC Supply].[Column414]" caption="Column414" attribute="1" defaultMemberUniqueName="[OPEC Supply].[Column414].[All]" allUniqueName="[OPEC Supply].[Column414].[All]" dimensionUniqueName="[OPEC Supply]" displayFolder="" count="2" memberValueDatatype="130" unbalanced="0"/>
    <cacheHierarchy uniqueName="[OPEC Supply].[Column415]" caption="Column415" attribute="1" defaultMemberUniqueName="[OPEC Supply].[Column415].[All]" allUniqueName="[OPEC Supply].[Column415].[All]" dimensionUniqueName="[OPEC Supply]" displayFolder="" count="2" memberValueDatatype="130" unbalanced="0"/>
    <cacheHierarchy uniqueName="[OPEC Supply].[Column416]" caption="Column416" attribute="1" defaultMemberUniqueName="[OPEC Supply].[Column416].[All]" allUniqueName="[OPEC Supply].[Column416].[All]" dimensionUniqueName="[OPEC Supply]" displayFolder="" count="2" memberValueDatatype="130" unbalanced="0"/>
    <cacheHierarchy uniqueName="[OPEC Supply].[Column417]" caption="Column417" attribute="1" defaultMemberUniqueName="[OPEC Supply].[Column417].[All]" allUniqueName="[OPEC Supply].[Column417].[All]" dimensionUniqueName="[OPEC Supply]" displayFolder="" count="2" memberValueDatatype="130" unbalanced="0"/>
    <cacheHierarchy uniqueName="[OPEC Supply].[Column418]" caption="Column418" attribute="1" defaultMemberUniqueName="[OPEC Supply].[Column418].[All]" allUniqueName="[OPEC Supply].[Column418].[All]" dimensionUniqueName="[OPEC Supply]" displayFolder="" count="2" memberValueDatatype="130" unbalanced="0"/>
    <cacheHierarchy uniqueName="[OPEC Supply].[Column419]" caption="Column419" attribute="1" defaultMemberUniqueName="[OPEC Supply].[Column419].[All]" allUniqueName="[OPEC Supply].[Column419].[All]" dimensionUniqueName="[OPEC Supply]" displayFolder="" count="2" memberValueDatatype="130" unbalanced="0"/>
    <cacheHierarchy uniqueName="[OPEC Supply].[Column420]" caption="Column420" attribute="1" defaultMemberUniqueName="[OPEC Supply].[Column420].[All]" allUniqueName="[OPEC Supply].[Column420].[All]" dimensionUniqueName="[OPEC Supply]" displayFolder="" count="2" memberValueDatatype="130" unbalanced="0"/>
    <cacheHierarchy uniqueName="[OPEC Supply].[Column421]" caption="Column421" attribute="1" defaultMemberUniqueName="[OPEC Supply].[Column421].[All]" allUniqueName="[OPEC Supply].[Column421].[All]" dimensionUniqueName="[OPEC Supply]" displayFolder="" count="2" memberValueDatatype="130" unbalanced="0"/>
    <cacheHierarchy uniqueName="[OPEC Supply].[Column422]" caption="Column422" attribute="1" defaultMemberUniqueName="[OPEC Supply].[Column422].[All]" allUniqueName="[OPEC Supply].[Column422].[All]" dimensionUniqueName="[OPEC Supply]" displayFolder="" count="2" memberValueDatatype="130" unbalanced="0"/>
    <cacheHierarchy uniqueName="[OPEC Supply].[Column423]" caption="Column423" attribute="1" defaultMemberUniqueName="[OPEC Supply].[Column423].[All]" allUniqueName="[OPEC Supply].[Column423].[All]" dimensionUniqueName="[OPEC Supply]" displayFolder="" count="2" memberValueDatatype="130" unbalanced="0"/>
    <cacheHierarchy uniqueName="[OPEC Supply].[Column424]" caption="Column424" attribute="1" defaultMemberUniqueName="[OPEC Supply].[Column424].[All]" allUniqueName="[OPEC Supply].[Column424].[All]" dimensionUniqueName="[OPEC Supply]" displayFolder="" count="2" memberValueDatatype="130" unbalanced="0"/>
    <cacheHierarchy uniqueName="[OPEC Supply].[Column425]" caption="Column425" attribute="1" defaultMemberUniqueName="[OPEC Supply].[Column425].[All]" allUniqueName="[OPEC Supply].[Column425].[All]" dimensionUniqueName="[OPEC Supply]" displayFolder="" count="2" memberValueDatatype="130" unbalanced="0"/>
    <cacheHierarchy uniqueName="[OPEC Supply].[Column426]" caption="Column426" attribute="1" defaultMemberUniqueName="[OPEC Supply].[Column426].[All]" allUniqueName="[OPEC Supply].[Column426].[All]" dimensionUniqueName="[OPEC Supply]" displayFolder="" count="2" memberValueDatatype="130" unbalanced="0"/>
    <cacheHierarchy uniqueName="[OPEC Supply].[Column427]" caption="Column427" attribute="1" defaultMemberUniqueName="[OPEC Supply].[Column427].[All]" allUniqueName="[OPEC Supply].[Column427].[All]" dimensionUniqueName="[OPEC Supply]" displayFolder="" count="2" memberValueDatatype="130" unbalanced="0"/>
    <cacheHierarchy uniqueName="[OPEC Supply].[Column428]" caption="Column428" attribute="1" defaultMemberUniqueName="[OPEC Supply].[Column428].[All]" allUniqueName="[OPEC Supply].[Column428].[All]" dimensionUniqueName="[OPEC Supply]" displayFolder="" count="2" memberValueDatatype="130" unbalanced="0"/>
    <cacheHierarchy uniqueName="[OPEC Supply].[Column429]" caption="Column429" attribute="1" defaultMemberUniqueName="[OPEC Supply].[Column429].[All]" allUniqueName="[OPEC Supply].[Column429].[All]" dimensionUniqueName="[OPEC Supply]" displayFolder="" count="2" memberValueDatatype="130" unbalanced="0"/>
    <cacheHierarchy uniqueName="[OPEC Supply].[Column430]" caption="Column430" attribute="1" defaultMemberUniqueName="[OPEC Supply].[Column430].[All]" allUniqueName="[OPEC Supply].[Column430].[All]" dimensionUniqueName="[OPEC Supply]" displayFolder="" count="2" memberValueDatatype="130" unbalanced="0"/>
    <cacheHierarchy uniqueName="[OPEC Supply].[Column431]" caption="Column431" attribute="1" defaultMemberUniqueName="[OPEC Supply].[Column431].[All]" allUniqueName="[OPEC Supply].[Column431].[All]" dimensionUniqueName="[OPEC Supply]" displayFolder="" count="2" memberValueDatatype="130" unbalanced="0"/>
    <cacheHierarchy uniqueName="[OPEC Supply].[Column432]" caption="Column432" attribute="1" defaultMemberUniqueName="[OPEC Supply].[Column432].[All]" allUniqueName="[OPEC Supply].[Column432].[All]" dimensionUniqueName="[OPEC Supply]" displayFolder="" count="2" memberValueDatatype="130" unbalanced="0"/>
    <cacheHierarchy uniqueName="[OPEC Supply].[Column433]" caption="Column433" attribute="1" defaultMemberUniqueName="[OPEC Supply].[Column433].[All]" allUniqueName="[OPEC Supply].[Column433].[All]" dimensionUniqueName="[OPEC Supply]" displayFolder="" count="2" memberValueDatatype="130" unbalanced="0"/>
    <cacheHierarchy uniqueName="[OPEC Supply].[Column434]" caption="Column434" attribute="1" defaultMemberUniqueName="[OPEC Supply].[Column434].[All]" allUniqueName="[OPEC Supply].[Column434].[All]" dimensionUniqueName="[OPEC Supply]" displayFolder="" count="2" memberValueDatatype="130" unbalanced="0"/>
    <cacheHierarchy uniqueName="[OPEC Supply].[Column435]" caption="Column435" attribute="1" defaultMemberUniqueName="[OPEC Supply].[Column435].[All]" allUniqueName="[OPEC Supply].[Column435].[All]" dimensionUniqueName="[OPEC Supply]" displayFolder="" count="2" memberValueDatatype="130" unbalanced="0"/>
    <cacheHierarchy uniqueName="[OPEC Supply].[Column436]" caption="Column436" attribute="1" defaultMemberUniqueName="[OPEC Supply].[Column436].[All]" allUniqueName="[OPEC Supply].[Column436].[All]" dimensionUniqueName="[OPEC Supply]" displayFolder="" count="2" memberValueDatatype="130" unbalanced="0"/>
    <cacheHierarchy uniqueName="[OPEC Supply].[Column437]" caption="Column437" attribute="1" defaultMemberUniqueName="[OPEC Supply].[Column437].[All]" allUniqueName="[OPEC Supply].[Column437].[All]" dimensionUniqueName="[OPEC Supply]" displayFolder="" count="2" memberValueDatatype="130" unbalanced="0"/>
    <cacheHierarchy uniqueName="[OPEC Supply].[Column438]" caption="Column438" attribute="1" defaultMemberUniqueName="[OPEC Supply].[Column438].[All]" allUniqueName="[OPEC Supply].[Column438].[All]" dimensionUniqueName="[OPEC Supply]" displayFolder="" count="2" memberValueDatatype="130" unbalanced="0"/>
    <cacheHierarchy uniqueName="[OPEC Supply].[Column439]" caption="Column439" attribute="1" defaultMemberUniqueName="[OPEC Supply].[Column439].[All]" allUniqueName="[OPEC Supply].[Column439].[All]" dimensionUniqueName="[OPEC Supply]" displayFolder="" count="2" memberValueDatatype="130" unbalanced="0"/>
    <cacheHierarchy uniqueName="[OPEC Supply].[Column440]" caption="Column440" attribute="1" defaultMemberUniqueName="[OPEC Supply].[Column440].[All]" allUniqueName="[OPEC Supply].[Column440].[All]" dimensionUniqueName="[OPEC Supply]" displayFolder="" count="2" memberValueDatatype="130" unbalanced="0"/>
    <cacheHierarchy uniqueName="[OPEC Supply].[Column441]" caption="Column441" attribute="1" defaultMemberUniqueName="[OPEC Supply].[Column441].[All]" allUniqueName="[OPEC Supply].[Column441].[All]" dimensionUniqueName="[OPEC Supply]" displayFolder="" count="2" memberValueDatatype="130" unbalanced="0"/>
    <cacheHierarchy uniqueName="[OPEC Supply].[Column442]" caption="Column442" attribute="1" defaultMemberUniqueName="[OPEC Supply].[Column442].[All]" allUniqueName="[OPEC Supply].[Column442].[All]" dimensionUniqueName="[OPEC Supply]" displayFolder="" count="2" memberValueDatatype="130" unbalanced="0"/>
    <cacheHierarchy uniqueName="[OPEC Supply].[Column443]" caption="Column443" attribute="1" defaultMemberUniqueName="[OPEC Supply].[Column443].[All]" allUniqueName="[OPEC Supply].[Column443].[All]" dimensionUniqueName="[OPEC Supply]" displayFolder="" count="2" memberValueDatatype="130" unbalanced="0"/>
    <cacheHierarchy uniqueName="[OPEC Supply].[Column444]" caption="Column444" attribute="1" defaultMemberUniqueName="[OPEC Supply].[Column444].[All]" allUniqueName="[OPEC Supply].[Column444].[All]" dimensionUniqueName="[OPEC Supply]" displayFolder="" count="2" memberValueDatatype="130" unbalanced="0"/>
    <cacheHierarchy uniqueName="[OPEC Supply].[Column445]" caption="Column445" attribute="1" defaultMemberUniqueName="[OPEC Supply].[Column445].[All]" allUniqueName="[OPEC Supply].[Column445].[All]" dimensionUniqueName="[OPEC Supply]" displayFolder="" count="2" memberValueDatatype="130" unbalanced="0"/>
    <cacheHierarchy uniqueName="[OPEC Supply].[Column446]" caption="Column446" attribute="1" defaultMemberUniqueName="[OPEC Supply].[Column446].[All]" allUniqueName="[OPEC Supply].[Column446].[All]" dimensionUniqueName="[OPEC Supply]" displayFolder="" count="2" memberValueDatatype="130" unbalanced="0"/>
    <cacheHierarchy uniqueName="[OPEC Supply].[Column447]" caption="Column447" attribute="1" defaultMemberUniqueName="[OPEC Supply].[Column447].[All]" allUniqueName="[OPEC Supply].[Column447].[All]" dimensionUniqueName="[OPEC Supply]" displayFolder="" count="2" memberValueDatatype="130" unbalanced="0"/>
    <cacheHierarchy uniqueName="[OPEC Supply].[Column448]" caption="Column448" attribute="1" defaultMemberUniqueName="[OPEC Supply].[Column448].[All]" allUniqueName="[OPEC Supply].[Column448].[All]" dimensionUniqueName="[OPEC Supply]" displayFolder="" count="2" memberValueDatatype="130" unbalanced="0"/>
    <cacheHierarchy uniqueName="[OPEC Supply].[Column449]" caption="Column449" attribute="1" defaultMemberUniqueName="[OPEC Supply].[Column449].[All]" allUniqueName="[OPEC Supply].[Column449].[All]" dimensionUniqueName="[OPEC Supply]" displayFolder="" count="2" memberValueDatatype="130" unbalanced="0"/>
    <cacheHierarchy uniqueName="[OPEC Supply].[Column450]" caption="Column450" attribute="1" defaultMemberUniqueName="[OPEC Supply].[Column450].[All]" allUniqueName="[OPEC Supply].[Column450].[All]" dimensionUniqueName="[OPEC Supply]" displayFolder="" count="2" memberValueDatatype="130" unbalanced="0"/>
    <cacheHierarchy uniqueName="[OPEC Supply].[Column451]" caption="Column451" attribute="1" defaultMemberUniqueName="[OPEC Supply].[Column451].[All]" allUniqueName="[OPEC Supply].[Column451].[All]" dimensionUniqueName="[OPEC Supply]" displayFolder="" count="2" memberValueDatatype="130" unbalanced="0"/>
    <cacheHierarchy uniqueName="[OPEC Supply].[Column452]" caption="Column452" attribute="1" defaultMemberUniqueName="[OPEC Supply].[Column452].[All]" allUniqueName="[OPEC Supply].[Column452].[All]" dimensionUniqueName="[OPEC Supply]" displayFolder="" count="2" memberValueDatatype="130" unbalanced="0"/>
    <cacheHierarchy uniqueName="[OPEC Supply].[Column453]" caption="Column453" attribute="1" defaultMemberUniqueName="[OPEC Supply].[Column453].[All]" allUniqueName="[OPEC Supply].[Column453].[All]" dimensionUniqueName="[OPEC Supply]" displayFolder="" count="2" memberValueDatatype="130" unbalanced="0"/>
    <cacheHierarchy uniqueName="[OPEC Supply].[Column454]" caption="Column454" attribute="1" defaultMemberUniqueName="[OPEC Supply].[Column454].[All]" allUniqueName="[OPEC Supply].[Column454].[All]" dimensionUniqueName="[OPEC Supply]" displayFolder="" count="2" memberValueDatatype="130" unbalanced="0"/>
    <cacheHierarchy uniqueName="[OPEC Supply].[Column455]" caption="Column455" attribute="1" defaultMemberUniqueName="[OPEC Supply].[Column455].[All]" allUniqueName="[OPEC Supply].[Column455].[All]" dimensionUniqueName="[OPEC Supply]" displayFolder="" count="2" memberValueDatatype="130" unbalanced="0"/>
    <cacheHierarchy uniqueName="[OPEC Supply].[Column456]" caption="Column456" attribute="1" defaultMemberUniqueName="[OPEC Supply].[Column456].[All]" allUniqueName="[OPEC Supply].[Column456].[All]" dimensionUniqueName="[OPEC Supply]" displayFolder="" count="2" memberValueDatatype="130" unbalanced="0"/>
    <cacheHierarchy uniqueName="[OPEC Supply].[Column457]" caption="Column457" attribute="1" defaultMemberUniqueName="[OPEC Supply].[Column457].[All]" allUniqueName="[OPEC Supply].[Column457].[All]" dimensionUniqueName="[OPEC Supply]" displayFolder="" count="2" memberValueDatatype="130" unbalanced="0"/>
    <cacheHierarchy uniqueName="[OPEC Supply].[Column458]" caption="Column458" attribute="1" defaultMemberUniqueName="[OPEC Supply].[Column458].[All]" allUniqueName="[OPEC Supply].[Column458].[All]" dimensionUniqueName="[OPEC Supply]" displayFolder="" count="2" memberValueDatatype="130" unbalanced="0"/>
    <cacheHierarchy uniqueName="[OPEC Supply].[Column459]" caption="Column459" attribute="1" defaultMemberUniqueName="[OPEC Supply].[Column459].[All]" allUniqueName="[OPEC Supply].[Column459].[All]" dimensionUniqueName="[OPEC Supply]" displayFolder="" count="2" memberValueDatatype="130" unbalanced="0"/>
    <cacheHierarchy uniqueName="[OPEC Supply].[Column460]" caption="Column460" attribute="1" defaultMemberUniqueName="[OPEC Supply].[Column460].[All]" allUniqueName="[OPEC Supply].[Column460].[All]" dimensionUniqueName="[OPEC Supply]" displayFolder="" count="2" memberValueDatatype="130" unbalanced="0"/>
    <cacheHierarchy uniqueName="[OPEC Supply].[Column461]" caption="Column461" attribute="1" defaultMemberUniqueName="[OPEC Supply].[Column461].[All]" allUniqueName="[OPEC Supply].[Column461].[All]" dimensionUniqueName="[OPEC Supply]" displayFolder="" count="2" memberValueDatatype="130" unbalanced="0"/>
    <cacheHierarchy uniqueName="[OPEC Supply].[Column462]" caption="Column462" attribute="1" defaultMemberUniqueName="[OPEC Supply].[Column462].[All]" allUniqueName="[OPEC Supply].[Column462].[All]" dimensionUniqueName="[OPEC Supply]" displayFolder="" count="2" memberValueDatatype="130" unbalanced="0"/>
    <cacheHierarchy uniqueName="[OPEC Supply].[Column463]" caption="Column463" attribute="1" defaultMemberUniqueName="[OPEC Supply].[Column463].[All]" allUniqueName="[OPEC Supply].[Column463].[All]" dimensionUniqueName="[OPEC Supply]" displayFolder="" count="2" memberValueDatatype="130" unbalanced="0"/>
    <cacheHierarchy uniqueName="[OPEC Supply].[Column464]" caption="Column464" attribute="1" defaultMemberUniqueName="[OPEC Supply].[Column464].[All]" allUniqueName="[OPEC Supply].[Column464].[All]" dimensionUniqueName="[OPEC Supply]" displayFolder="" count="2" memberValueDatatype="130" unbalanced="0"/>
    <cacheHierarchy uniqueName="[OPEC Supply].[Column465]" caption="Column465" attribute="1" defaultMemberUniqueName="[OPEC Supply].[Column465].[All]" allUniqueName="[OPEC Supply].[Column465].[All]" dimensionUniqueName="[OPEC Supply]" displayFolder="" count="2" memberValueDatatype="130" unbalanced="0"/>
    <cacheHierarchy uniqueName="[OPEC Supply].[Column466]" caption="Column466" attribute="1" defaultMemberUniqueName="[OPEC Supply].[Column466].[All]" allUniqueName="[OPEC Supply].[Column466].[All]" dimensionUniqueName="[OPEC Supply]" displayFolder="" count="2" memberValueDatatype="130" unbalanced="0"/>
    <cacheHierarchy uniqueName="[OPEC Supply].[Column467]" caption="Column467" attribute="1" defaultMemberUniqueName="[OPEC Supply].[Column467].[All]" allUniqueName="[OPEC Supply].[Column467].[All]" dimensionUniqueName="[OPEC Supply]" displayFolder="" count="2" memberValueDatatype="130" unbalanced="0"/>
    <cacheHierarchy uniqueName="[OPEC Supply].[Column468]" caption="Column468" attribute="1" defaultMemberUniqueName="[OPEC Supply].[Column468].[All]" allUniqueName="[OPEC Supply].[Column468].[All]" dimensionUniqueName="[OPEC Supply]" displayFolder="" count="2" memberValueDatatype="130" unbalanced="0"/>
    <cacheHierarchy uniqueName="[OPEC Supply].[Column469]" caption="Column469" attribute="1" defaultMemberUniqueName="[OPEC Supply].[Column469].[All]" allUniqueName="[OPEC Supply].[Column469].[All]" dimensionUniqueName="[OPEC Supply]" displayFolder="" count="2" memberValueDatatype="130" unbalanced="0"/>
    <cacheHierarchy uniqueName="[OPEC Supply].[Column470]" caption="Column470" attribute="1" defaultMemberUniqueName="[OPEC Supply].[Column470].[All]" allUniqueName="[OPEC Supply].[Column470].[All]" dimensionUniqueName="[OPEC Supply]" displayFolder="" count="2" memberValueDatatype="130" unbalanced="0"/>
    <cacheHierarchy uniqueName="[OPEC Supply].[Column471]" caption="Column471" attribute="1" defaultMemberUniqueName="[OPEC Supply].[Column471].[All]" allUniqueName="[OPEC Supply].[Column471].[All]" dimensionUniqueName="[OPEC Supply]" displayFolder="" count="2" memberValueDatatype="130" unbalanced="0"/>
    <cacheHierarchy uniqueName="[OPEC Supply].[Column472]" caption="Column472" attribute="1" defaultMemberUniqueName="[OPEC Supply].[Column472].[All]" allUniqueName="[OPEC Supply].[Column472].[All]" dimensionUniqueName="[OPEC Supply]" displayFolder="" count="2" memberValueDatatype="130" unbalanced="0"/>
    <cacheHierarchy uniqueName="[OPEC Supply].[Column473]" caption="Column473" attribute="1" defaultMemberUniqueName="[OPEC Supply].[Column473].[All]" allUniqueName="[OPEC Supply].[Column473].[All]" dimensionUniqueName="[OPEC Supply]" displayFolder="" count="2" memberValueDatatype="130" unbalanced="0"/>
    <cacheHierarchy uniqueName="[OPEC Supply].[Column474]" caption="Column474" attribute="1" defaultMemberUniqueName="[OPEC Supply].[Column474].[All]" allUniqueName="[OPEC Supply].[Column474].[All]" dimensionUniqueName="[OPEC Supply]" displayFolder="" count="2" memberValueDatatype="130" unbalanced="0"/>
    <cacheHierarchy uniqueName="[OPEC Supply].[Column475]" caption="Column475" attribute="1" defaultMemberUniqueName="[OPEC Supply].[Column475].[All]" allUniqueName="[OPEC Supply].[Column475].[All]" dimensionUniqueName="[OPEC Supply]" displayFolder="" count="2" memberValueDatatype="130" unbalanced="0"/>
    <cacheHierarchy uniqueName="[OPEC Supply].[Column476]" caption="Column476" attribute="1" defaultMemberUniqueName="[OPEC Supply].[Column476].[All]" allUniqueName="[OPEC Supply].[Column476].[All]" dimensionUniqueName="[OPEC Supply]" displayFolder="" count="2" memberValueDatatype="130" unbalanced="0"/>
    <cacheHierarchy uniqueName="[OPEC Supply].[Column477]" caption="Column477" attribute="1" defaultMemberUniqueName="[OPEC Supply].[Column477].[All]" allUniqueName="[OPEC Supply].[Column477].[All]" dimensionUniqueName="[OPEC Supply]" displayFolder="" count="2" memberValueDatatype="130" unbalanced="0"/>
    <cacheHierarchy uniqueName="[OPEC Supply].[Column478]" caption="Column478" attribute="1" defaultMemberUniqueName="[OPEC Supply].[Column478].[All]" allUniqueName="[OPEC Supply].[Column478].[All]" dimensionUniqueName="[OPEC Supply]" displayFolder="" count="2" memberValueDatatype="130" unbalanced="0"/>
    <cacheHierarchy uniqueName="[OPEC Supply].[Column479]" caption="Column479" attribute="1" defaultMemberUniqueName="[OPEC Supply].[Column479].[All]" allUniqueName="[OPEC Supply].[Column479].[All]" dimensionUniqueName="[OPEC Supply]" displayFolder="" count="2" memberValueDatatype="130" unbalanced="0"/>
    <cacheHierarchy uniqueName="[OPEC Supply].[Column480]" caption="Column480" attribute="1" defaultMemberUniqueName="[OPEC Supply].[Column480].[All]" allUniqueName="[OPEC Supply].[Column480].[All]" dimensionUniqueName="[OPEC Supply]" displayFolder="" count="2" memberValueDatatype="130" unbalanced="0"/>
    <cacheHierarchy uniqueName="[OPEC Supply].[Column481]" caption="Column481" attribute="1" defaultMemberUniqueName="[OPEC Supply].[Column481].[All]" allUniqueName="[OPEC Supply].[Column481].[All]" dimensionUniqueName="[OPEC Supply]" displayFolder="" count="2" memberValueDatatype="130" unbalanced="0"/>
    <cacheHierarchy uniqueName="[OPEC Supply].[Column482]" caption="Column482" attribute="1" defaultMemberUniqueName="[OPEC Supply].[Column482].[All]" allUniqueName="[OPEC Supply].[Column482].[All]" dimensionUniqueName="[OPEC Supply]" displayFolder="" count="2" memberValueDatatype="130" unbalanced="0"/>
    <cacheHierarchy uniqueName="[OPEC Supply].[Column483]" caption="Column483" attribute="1" defaultMemberUniqueName="[OPEC Supply].[Column483].[All]" allUniqueName="[OPEC Supply].[Column483].[All]" dimensionUniqueName="[OPEC Supply]" displayFolder="" count="2" memberValueDatatype="130" unbalanced="0"/>
    <cacheHierarchy uniqueName="[OPEC Supply].[Column484]" caption="Column484" attribute="1" defaultMemberUniqueName="[OPEC Supply].[Column484].[All]" allUniqueName="[OPEC Supply].[Column484].[All]" dimensionUniqueName="[OPEC Supply]" displayFolder="" count="2" memberValueDatatype="130" unbalanced="0"/>
    <cacheHierarchy uniqueName="[OPEC Supply].[Column485]" caption="Column485" attribute="1" defaultMemberUniqueName="[OPEC Supply].[Column485].[All]" allUniqueName="[OPEC Supply].[Column485].[All]" dimensionUniqueName="[OPEC Supply]" displayFolder="" count="2" memberValueDatatype="130" unbalanced="0"/>
    <cacheHierarchy uniqueName="[OPEC Supply].[Column486]" caption="Column486" attribute="1" defaultMemberUniqueName="[OPEC Supply].[Column486].[All]" allUniqueName="[OPEC Supply].[Column486].[All]" dimensionUniqueName="[OPEC Supply]" displayFolder="" count="2" memberValueDatatype="130" unbalanced="0"/>
    <cacheHierarchy uniqueName="[OPEC Supply].[Column487]" caption="Column487" attribute="1" defaultMemberUniqueName="[OPEC Supply].[Column487].[All]" allUniqueName="[OPEC Supply].[Column487].[All]" dimensionUniqueName="[OPEC Supply]" displayFolder="" count="2" memberValueDatatype="130" unbalanced="0"/>
    <cacheHierarchy uniqueName="[OPEC Supply].[Column488]" caption="Column488" attribute="1" defaultMemberUniqueName="[OPEC Supply].[Column488].[All]" allUniqueName="[OPEC Supply].[Column488].[All]" dimensionUniqueName="[OPEC Supply]" displayFolder="" count="2" memberValueDatatype="130" unbalanced="0"/>
    <cacheHierarchy uniqueName="[OPEC Supply].[Column489]" caption="Column489" attribute="1" defaultMemberUniqueName="[OPEC Supply].[Column489].[All]" allUniqueName="[OPEC Supply].[Column489].[All]" dimensionUniqueName="[OPEC Supply]" displayFolder="" count="2" memberValueDatatype="130" unbalanced="0"/>
    <cacheHierarchy uniqueName="[OPEC Supply].[Column490]" caption="Column490" attribute="1" defaultMemberUniqueName="[OPEC Supply].[Column490].[All]" allUniqueName="[OPEC Supply].[Column490].[All]" dimensionUniqueName="[OPEC Supply]" displayFolder="" count="2" memberValueDatatype="130" unbalanced="0"/>
    <cacheHierarchy uniqueName="[OPEC Supply].[Column491]" caption="Column491" attribute="1" defaultMemberUniqueName="[OPEC Supply].[Column491].[All]" allUniqueName="[OPEC Supply].[Column491].[All]" dimensionUniqueName="[OPEC Supply]" displayFolder="" count="2" memberValueDatatype="130" unbalanced="0"/>
    <cacheHierarchy uniqueName="[OPEC Supply].[Column492]" caption="Column492" attribute="1" defaultMemberUniqueName="[OPEC Supply].[Column492].[All]" allUniqueName="[OPEC Supply].[Column492].[All]" dimensionUniqueName="[OPEC Supply]" displayFolder="" count="2" memberValueDatatype="130" unbalanced="0"/>
    <cacheHierarchy uniqueName="[OPEC Supply].[Column493]" caption="Column493" attribute="1" defaultMemberUniqueName="[OPEC Supply].[Column493].[All]" allUniqueName="[OPEC Supply].[Column493].[All]" dimensionUniqueName="[OPEC Supply]" displayFolder="" count="2" memberValueDatatype="130" unbalanced="0"/>
    <cacheHierarchy uniqueName="[OPEC Supply].[Column494]" caption="Column494" attribute="1" defaultMemberUniqueName="[OPEC Supply].[Column494].[All]" allUniqueName="[OPEC Supply].[Column494].[All]" dimensionUniqueName="[OPEC Supply]" displayFolder="" count="2" memberValueDatatype="130" unbalanced="0"/>
    <cacheHierarchy uniqueName="[OPEC Supply].[Column495]" caption="Column495" attribute="1" defaultMemberUniqueName="[OPEC Supply].[Column495].[All]" allUniqueName="[OPEC Supply].[Column495].[All]" dimensionUniqueName="[OPEC Supply]" displayFolder="" count="2" memberValueDatatype="130" unbalanced="0"/>
    <cacheHierarchy uniqueName="[OPEC Supply].[Column496]" caption="Column496" attribute="1" defaultMemberUniqueName="[OPEC Supply].[Column496].[All]" allUniqueName="[OPEC Supply].[Column496].[All]" dimensionUniqueName="[OPEC Supply]" displayFolder="" count="2" memberValueDatatype="130" unbalanced="0"/>
    <cacheHierarchy uniqueName="[OPEC Supply].[Column497]" caption="Column497" attribute="1" defaultMemberUniqueName="[OPEC Supply].[Column497].[All]" allUniqueName="[OPEC Supply].[Column497].[All]" dimensionUniqueName="[OPEC Supply]" displayFolder="" count="2" memberValueDatatype="130" unbalanced="0"/>
    <cacheHierarchy uniqueName="[OPEC Supply].[Column498]" caption="Column498" attribute="1" defaultMemberUniqueName="[OPEC Supply].[Column498].[All]" allUniqueName="[OPEC Supply].[Column498].[All]" dimensionUniqueName="[OPEC Supply]" displayFolder="" count="2" memberValueDatatype="130" unbalanced="0"/>
    <cacheHierarchy uniqueName="[OPEC Supply].[Column499]" caption="Column499" attribute="1" defaultMemberUniqueName="[OPEC Supply].[Column499].[All]" allUniqueName="[OPEC Supply].[Column499].[All]" dimensionUniqueName="[OPEC Supply]" displayFolder="" count="2" memberValueDatatype="130" unbalanced="0"/>
    <cacheHierarchy uniqueName="[OPEC Supply].[Column500]" caption="Column500" attribute="1" defaultMemberUniqueName="[OPEC Supply].[Column500].[All]" allUniqueName="[OPEC Supply].[Column500].[All]" dimensionUniqueName="[OPEC Supply]" displayFolder="" count="2" memberValueDatatype="130" unbalanced="0"/>
    <cacheHierarchy uniqueName="[OPEC Supply].[Column501]" caption="Column501" attribute="1" defaultMemberUniqueName="[OPEC Supply].[Column501].[All]" allUniqueName="[OPEC Supply].[Column501].[All]" dimensionUniqueName="[OPEC Supply]" displayFolder="" count="2" memberValueDatatype="130" unbalanced="0"/>
    <cacheHierarchy uniqueName="[OPEC Supply].[Column502]" caption="Column502" attribute="1" defaultMemberUniqueName="[OPEC Supply].[Column502].[All]" allUniqueName="[OPEC Supply].[Column502].[All]" dimensionUniqueName="[OPEC Supply]" displayFolder="" count="2" memberValueDatatype="130" unbalanced="0"/>
    <cacheHierarchy uniqueName="[OPEC Supply].[Column503]" caption="Column503" attribute="1" defaultMemberUniqueName="[OPEC Supply].[Column503].[All]" allUniqueName="[OPEC Supply].[Column503].[All]" dimensionUniqueName="[OPEC Supply]" displayFolder="" count="2" memberValueDatatype="130" unbalanced="0"/>
    <cacheHierarchy uniqueName="[OPEC Supply].[Column504]" caption="Column504" attribute="1" defaultMemberUniqueName="[OPEC Supply].[Column504].[All]" allUniqueName="[OPEC Supply].[Column504].[All]" dimensionUniqueName="[OPEC Supply]" displayFolder="" count="2" memberValueDatatype="130" unbalanced="0"/>
    <cacheHierarchy uniqueName="[OPEC Supply].[Column505]" caption="Column505" attribute="1" defaultMemberUniqueName="[OPEC Supply].[Column505].[All]" allUniqueName="[OPEC Supply].[Column505].[All]" dimensionUniqueName="[OPEC Supply]" displayFolder="" count="2" memberValueDatatype="130" unbalanced="0"/>
    <cacheHierarchy uniqueName="[OPEC Supply].[Column506]" caption="Column506" attribute="1" defaultMemberUniqueName="[OPEC Supply].[Column506].[All]" allUniqueName="[OPEC Supply].[Column506].[All]" dimensionUniqueName="[OPEC Supply]" displayFolder="" count="2" memberValueDatatype="130" unbalanced="0"/>
    <cacheHierarchy uniqueName="[OPEC Supply].[Column507]" caption="Column507" attribute="1" defaultMemberUniqueName="[OPEC Supply].[Column507].[All]" allUniqueName="[OPEC Supply].[Column507].[All]" dimensionUniqueName="[OPEC Supply]" displayFolder="" count="2" memberValueDatatype="130" unbalanced="0"/>
    <cacheHierarchy uniqueName="[OPEC Supply].[Column508]" caption="Column508" attribute="1" defaultMemberUniqueName="[OPEC Supply].[Column508].[All]" allUniqueName="[OPEC Supply].[Column508].[All]" dimensionUniqueName="[OPEC Supply]" displayFolder="" count="2" memberValueDatatype="130" unbalanced="0"/>
    <cacheHierarchy uniqueName="[OPEC Supply].[Column509]" caption="Column509" attribute="1" defaultMemberUniqueName="[OPEC Supply].[Column509].[All]" allUniqueName="[OPEC Supply].[Column509].[All]" dimensionUniqueName="[OPEC Supply]" displayFolder="" count="2" memberValueDatatype="130" unbalanced="0"/>
    <cacheHierarchy uniqueName="[OPEC Supply].[Column510]" caption="Column510" attribute="1" defaultMemberUniqueName="[OPEC Supply].[Column510].[All]" allUniqueName="[OPEC Supply].[Column510].[All]" dimensionUniqueName="[OPEC Supply]" displayFolder="" count="2" memberValueDatatype="130" unbalanced="0"/>
    <cacheHierarchy uniqueName="[OPEC Supply].[Column511]" caption="Column511" attribute="1" defaultMemberUniqueName="[OPEC Supply].[Column511].[All]" allUniqueName="[OPEC Supply].[Column511].[All]" dimensionUniqueName="[OPEC Supply]" displayFolder="" count="2" memberValueDatatype="130" unbalanced="0"/>
    <cacheHierarchy uniqueName="[OPEC Supply].[Column512]" caption="Column512" attribute="1" defaultMemberUniqueName="[OPEC Supply].[Column512].[All]" allUniqueName="[OPEC Supply].[Column512].[All]" dimensionUniqueName="[OPEC Supply]" displayFolder="" count="2" memberValueDatatype="130" unbalanced="0"/>
    <cacheHierarchy uniqueName="[OPEC Supply].[Column513]" caption="Column513" attribute="1" defaultMemberUniqueName="[OPEC Supply].[Column513].[All]" allUniqueName="[OPEC Supply].[Column513].[All]" dimensionUniqueName="[OPEC Supply]" displayFolder="" count="2" memberValueDatatype="130" unbalanced="0"/>
    <cacheHierarchy uniqueName="[OPEC Supply].[Column514]" caption="Column514" attribute="1" defaultMemberUniqueName="[OPEC Supply].[Column514].[All]" allUniqueName="[OPEC Supply].[Column514].[All]" dimensionUniqueName="[OPEC Supply]" displayFolder="" count="2" memberValueDatatype="130" unbalanced="0"/>
    <cacheHierarchy uniqueName="[OPEC Supply].[Column515]" caption="Column515" attribute="1" defaultMemberUniqueName="[OPEC Supply].[Column515].[All]" allUniqueName="[OPEC Supply].[Column515].[All]" dimensionUniqueName="[OPEC Supply]" displayFolder="" count="2" memberValueDatatype="130" unbalanced="0"/>
    <cacheHierarchy uniqueName="[OPEC Supply].[Column516]" caption="Column516" attribute="1" defaultMemberUniqueName="[OPEC Supply].[Column516].[All]" allUniqueName="[OPEC Supply].[Column516].[All]" dimensionUniqueName="[OPEC Supply]" displayFolder="" count="2" memberValueDatatype="130" unbalanced="0"/>
    <cacheHierarchy uniqueName="[OPEC Supply].[Column517]" caption="Column517" attribute="1" defaultMemberUniqueName="[OPEC Supply].[Column517].[All]" allUniqueName="[OPEC Supply].[Column517].[All]" dimensionUniqueName="[OPEC Supply]" displayFolder="" count="2" memberValueDatatype="130" unbalanced="0"/>
    <cacheHierarchy uniqueName="[OPEC Supply].[Column518]" caption="Column518" attribute="1" defaultMemberUniqueName="[OPEC Supply].[Column518].[All]" allUniqueName="[OPEC Supply].[Column518].[All]" dimensionUniqueName="[OPEC Supply]" displayFolder="" count="2" memberValueDatatype="130" unbalanced="0"/>
    <cacheHierarchy uniqueName="[OPEC Supply].[Column519]" caption="Column519" attribute="1" defaultMemberUniqueName="[OPEC Supply].[Column519].[All]" allUniqueName="[OPEC Supply].[Column519].[All]" dimensionUniqueName="[OPEC Supply]" displayFolder="" count="2" memberValueDatatype="130" unbalanced="0"/>
    <cacheHierarchy uniqueName="[OPEC Supply].[Column520]" caption="Column520" attribute="1" defaultMemberUniqueName="[OPEC Supply].[Column520].[All]" allUniqueName="[OPEC Supply].[Column520].[All]" dimensionUniqueName="[OPEC Supply]" displayFolder="" count="2" memberValueDatatype="130" unbalanced="0"/>
    <cacheHierarchy uniqueName="[OPEC Supply].[Column521]" caption="Column521" attribute="1" defaultMemberUniqueName="[OPEC Supply].[Column521].[All]" allUniqueName="[OPEC Supply].[Column521].[All]" dimensionUniqueName="[OPEC Supply]" displayFolder="" count="2" memberValueDatatype="130" unbalanced="0"/>
    <cacheHierarchy uniqueName="[OPEC Supply].[Column522]" caption="Column522" attribute="1" defaultMemberUniqueName="[OPEC Supply].[Column522].[All]" allUniqueName="[OPEC Supply].[Column522].[All]" dimensionUniqueName="[OPEC Supply]" displayFolder="" count="2" memberValueDatatype="130" unbalanced="0"/>
    <cacheHierarchy uniqueName="[OPEC Supply].[Column523]" caption="Column523" attribute="1" defaultMemberUniqueName="[OPEC Supply].[Column523].[All]" allUniqueName="[OPEC Supply].[Column523].[All]" dimensionUniqueName="[OPEC Supply]" displayFolder="" count="2" memberValueDatatype="130" unbalanced="0"/>
    <cacheHierarchy uniqueName="[OPEC Supply].[Column524]" caption="Column524" attribute="1" defaultMemberUniqueName="[OPEC Supply].[Column524].[All]" allUniqueName="[OPEC Supply].[Column524].[All]" dimensionUniqueName="[OPEC Supply]" displayFolder="" count="2" memberValueDatatype="130" unbalanced="0"/>
    <cacheHierarchy uniqueName="[OPEC Supply].[Column525]" caption="Column525" attribute="1" defaultMemberUniqueName="[OPEC Supply].[Column525].[All]" allUniqueName="[OPEC Supply].[Column525].[All]" dimensionUniqueName="[OPEC Supply]" displayFolder="" count="2" memberValueDatatype="130" unbalanced="0"/>
    <cacheHierarchy uniqueName="[OPEC Supply].[Column526]" caption="Column526" attribute="1" defaultMemberUniqueName="[OPEC Supply].[Column526].[All]" allUniqueName="[OPEC Supply].[Column526].[All]" dimensionUniqueName="[OPEC Supply]" displayFolder="" count="2" memberValueDatatype="130" unbalanced="0"/>
    <cacheHierarchy uniqueName="[OPEC Supply].[Column527]" caption="Column527" attribute="1" defaultMemberUniqueName="[OPEC Supply].[Column527].[All]" allUniqueName="[OPEC Supply].[Column527].[All]" dimensionUniqueName="[OPEC Supply]" displayFolder="" count="2" memberValueDatatype="130" unbalanced="0"/>
    <cacheHierarchy uniqueName="[OPEC Supply].[Column528]" caption="Column528" attribute="1" defaultMemberUniqueName="[OPEC Supply].[Column528].[All]" allUniqueName="[OPEC Supply].[Column528].[All]" dimensionUniqueName="[OPEC Supply]" displayFolder="" count="2" memberValueDatatype="130" unbalanced="0"/>
    <cacheHierarchy uniqueName="[OPEC Supply].[Column529]" caption="Column529" attribute="1" defaultMemberUniqueName="[OPEC Supply].[Column529].[All]" allUniqueName="[OPEC Supply].[Column529].[All]" dimensionUniqueName="[OPEC Supply]" displayFolder="" count="2" memberValueDatatype="130" unbalanced="0"/>
    <cacheHierarchy uniqueName="[OPEC Supply].[Column530]" caption="Column530" attribute="1" defaultMemberUniqueName="[OPEC Supply].[Column530].[All]" allUniqueName="[OPEC Supply].[Column530].[All]" dimensionUniqueName="[OPEC Supply]" displayFolder="" count="2" memberValueDatatype="130" unbalanced="0"/>
    <cacheHierarchy uniqueName="[OPEC Supply].[Column531]" caption="Column531" attribute="1" defaultMemberUniqueName="[OPEC Supply].[Column531].[All]" allUniqueName="[OPEC Supply].[Column531].[All]" dimensionUniqueName="[OPEC Supply]" displayFolder="" count="2" memberValueDatatype="130" unbalanced="0"/>
    <cacheHierarchy uniqueName="[OPEC Supply].[Column532]" caption="Column532" attribute="1" defaultMemberUniqueName="[OPEC Supply].[Column532].[All]" allUniqueName="[OPEC Supply].[Column532].[All]" dimensionUniqueName="[OPEC Supply]" displayFolder="" count="2" memberValueDatatype="130" unbalanced="0"/>
    <cacheHierarchy uniqueName="[OPEC Supply].[Column533]" caption="Column533" attribute="1" defaultMemberUniqueName="[OPEC Supply].[Column533].[All]" allUniqueName="[OPEC Supply].[Column533].[All]" dimensionUniqueName="[OPEC Supply]" displayFolder="" count="2" memberValueDatatype="130" unbalanced="0"/>
    <cacheHierarchy uniqueName="[OPEC Supply].[Column534]" caption="Column534" attribute="1" defaultMemberUniqueName="[OPEC Supply].[Column534].[All]" allUniqueName="[OPEC Supply].[Column534].[All]" dimensionUniqueName="[OPEC Supply]" displayFolder="" count="2" memberValueDatatype="130" unbalanced="0"/>
    <cacheHierarchy uniqueName="[OPEC Supply].[Column535]" caption="Column535" attribute="1" defaultMemberUniqueName="[OPEC Supply].[Column535].[All]" allUniqueName="[OPEC Supply].[Column535].[All]" dimensionUniqueName="[OPEC Supply]" displayFolder="" count="2" memberValueDatatype="130" unbalanced="0"/>
    <cacheHierarchy uniqueName="[OPEC Supply].[Column536]" caption="Column536" attribute="1" defaultMemberUniqueName="[OPEC Supply].[Column536].[All]" allUniqueName="[OPEC Supply].[Column536].[All]" dimensionUniqueName="[OPEC Supply]" displayFolder="" count="2" memberValueDatatype="130" unbalanced="0"/>
    <cacheHierarchy uniqueName="[OPEC Supply].[Column537]" caption="Column537" attribute="1" defaultMemberUniqueName="[OPEC Supply].[Column537].[All]" allUniqueName="[OPEC Supply].[Column537].[All]" dimensionUniqueName="[OPEC Supply]" displayFolder="" count="2" memberValueDatatype="130" unbalanced="0"/>
    <cacheHierarchy uniqueName="[OPEC Supply].[Column538]" caption="Column538" attribute="1" defaultMemberUniqueName="[OPEC Supply].[Column538].[All]" allUniqueName="[OPEC Supply].[Column538].[All]" dimensionUniqueName="[OPEC Supply]" displayFolder="" count="2" memberValueDatatype="130" unbalanced="0"/>
    <cacheHierarchy uniqueName="[OPEC Supply].[Column539]" caption="Column539" attribute="1" defaultMemberUniqueName="[OPEC Supply].[Column539].[All]" allUniqueName="[OPEC Supply].[Column539].[All]" dimensionUniqueName="[OPEC Supply]" displayFolder="" count="2" memberValueDatatype="130" unbalanced="0"/>
    <cacheHierarchy uniqueName="[OPEC Supply].[Column540]" caption="Column540" attribute="1" defaultMemberUniqueName="[OPEC Supply].[Column540].[All]" allUniqueName="[OPEC Supply].[Column540].[All]" dimensionUniqueName="[OPEC Supply]" displayFolder="" count="2" memberValueDatatype="130" unbalanced="0"/>
    <cacheHierarchy uniqueName="[OPEC Supply].[Column541]" caption="Column541" attribute="1" defaultMemberUniqueName="[OPEC Supply].[Column541].[All]" allUniqueName="[OPEC Supply].[Column541].[All]" dimensionUniqueName="[OPEC Supply]" displayFolder="" count="2" memberValueDatatype="130" unbalanced="0"/>
    <cacheHierarchy uniqueName="[OPEC Supply].[Column542]" caption="Column542" attribute="1" defaultMemberUniqueName="[OPEC Supply].[Column542].[All]" allUniqueName="[OPEC Supply].[Column542].[All]" dimensionUniqueName="[OPEC Supply]" displayFolder="" count="2" memberValueDatatype="130" unbalanced="0"/>
    <cacheHierarchy uniqueName="[OPEC Supply].[Column543]" caption="Column543" attribute="1" defaultMemberUniqueName="[OPEC Supply].[Column543].[All]" allUniqueName="[OPEC Supply].[Column543].[All]" dimensionUniqueName="[OPEC Supply]" displayFolder="" count="2" memberValueDatatype="130" unbalanced="0"/>
    <cacheHierarchy uniqueName="[OPEC Supply].[Column544]" caption="Column544" attribute="1" defaultMemberUniqueName="[OPEC Supply].[Column544].[All]" allUniqueName="[OPEC Supply].[Column544].[All]" dimensionUniqueName="[OPEC Supply]" displayFolder="" count="2" memberValueDatatype="130" unbalanced="0"/>
    <cacheHierarchy uniqueName="[OPEC Supply].[Column545]" caption="Column545" attribute="1" defaultMemberUniqueName="[OPEC Supply].[Column545].[All]" allUniqueName="[OPEC Supply].[Column545].[All]" dimensionUniqueName="[OPEC Supply]" displayFolder="" count="2" memberValueDatatype="130" unbalanced="0"/>
    <cacheHierarchy uniqueName="[OPEC Supply].[Column546]" caption="Column546" attribute="1" defaultMemberUniqueName="[OPEC Supply].[Column546].[All]" allUniqueName="[OPEC Supply].[Column546].[All]" dimensionUniqueName="[OPEC Supply]" displayFolder="" count="2" memberValueDatatype="130" unbalanced="0"/>
    <cacheHierarchy uniqueName="[OPEC Supply].[Column547]" caption="Column547" attribute="1" defaultMemberUniqueName="[OPEC Supply].[Column547].[All]" allUniqueName="[OPEC Supply].[Column547].[All]" dimensionUniqueName="[OPEC Supply]" displayFolder="" count="2" memberValueDatatype="130" unbalanced="0"/>
    <cacheHierarchy uniqueName="[OPEC Supply].[Column548]" caption="Column548" attribute="1" defaultMemberUniqueName="[OPEC Supply].[Column548].[All]" allUniqueName="[OPEC Supply].[Column548].[All]" dimensionUniqueName="[OPEC Supply]" displayFolder="" count="2" memberValueDatatype="130" unbalanced="0"/>
    <cacheHierarchy uniqueName="[OPEC Supply].[Column549]" caption="Column549" attribute="1" defaultMemberUniqueName="[OPEC Supply].[Column549].[All]" allUniqueName="[OPEC Supply].[Column549].[All]" dimensionUniqueName="[OPEC Supply]" displayFolder="" count="2" memberValueDatatype="130" unbalanced="0"/>
    <cacheHierarchy uniqueName="[OPEC Supply].[Column550]" caption="Column550" attribute="1" defaultMemberUniqueName="[OPEC Supply].[Column550].[All]" allUniqueName="[OPEC Supply].[Column550].[All]" dimensionUniqueName="[OPEC Supply]" displayFolder="" count="2" memberValueDatatype="130" unbalanced="0"/>
    <cacheHierarchy uniqueName="[OPEC Supply].[Column551]" caption="Column551" attribute="1" defaultMemberUniqueName="[OPEC Supply].[Column551].[All]" allUniqueName="[OPEC Supply].[Column551].[All]" dimensionUniqueName="[OPEC Supply]" displayFolder="" count="2" memberValueDatatype="130" unbalanced="0"/>
    <cacheHierarchy uniqueName="[OPEC Supply].[Column552]" caption="Column552" attribute="1" defaultMemberUniqueName="[OPEC Supply].[Column552].[All]" allUniqueName="[OPEC Supply].[Column552].[All]" dimensionUniqueName="[OPEC Supply]" displayFolder="" count="2" memberValueDatatype="130" unbalanced="0"/>
    <cacheHierarchy uniqueName="[OPEC Supply].[Column553]" caption="Column553" attribute="1" defaultMemberUniqueName="[OPEC Supply].[Column553].[All]" allUniqueName="[OPEC Supply].[Column553].[All]" dimensionUniqueName="[OPEC Supply]" displayFolder="" count="2" memberValueDatatype="130" unbalanced="0"/>
    <cacheHierarchy uniqueName="[OPEC Supply].[Column554]" caption="Column554" attribute="1" defaultMemberUniqueName="[OPEC Supply].[Column554].[All]" allUniqueName="[OPEC Supply].[Column554].[All]" dimensionUniqueName="[OPEC Supply]" displayFolder="" count="2" memberValueDatatype="130" unbalanced="0"/>
    <cacheHierarchy uniqueName="[OPEC Supply].[Column555]" caption="Column555" attribute="1" defaultMemberUniqueName="[OPEC Supply].[Column555].[All]" allUniqueName="[OPEC Supply].[Column555].[All]" dimensionUniqueName="[OPEC Supply]" displayFolder="" count="2" memberValueDatatype="130" unbalanced="0"/>
    <cacheHierarchy uniqueName="[OPEC Supply].[Column556]" caption="Column556" attribute="1" defaultMemberUniqueName="[OPEC Supply].[Column556].[All]" allUniqueName="[OPEC Supply].[Column556].[All]" dimensionUniqueName="[OPEC Supply]" displayFolder="" count="2" memberValueDatatype="130" unbalanced="0"/>
    <cacheHierarchy uniqueName="[OPEC Supply].[Column557]" caption="Column557" attribute="1" defaultMemberUniqueName="[OPEC Supply].[Column557].[All]" allUniqueName="[OPEC Supply].[Column557].[All]" dimensionUniqueName="[OPEC Supply]" displayFolder="" count="2" memberValueDatatype="130" unbalanced="0"/>
    <cacheHierarchy uniqueName="[OPEC Supply].[Column558]" caption="Column558" attribute="1" defaultMemberUniqueName="[OPEC Supply].[Column558].[All]" allUniqueName="[OPEC Supply].[Column558].[All]" dimensionUniqueName="[OPEC Supply]" displayFolder="" count="2" memberValueDatatype="130" unbalanced="0"/>
    <cacheHierarchy uniqueName="[OPEC Supply].[Column559]" caption="Column559" attribute="1" defaultMemberUniqueName="[OPEC Supply].[Column559].[All]" allUniqueName="[OPEC Supply].[Column559].[All]" dimensionUniqueName="[OPEC Supply]" displayFolder="" count="2" memberValueDatatype="130" unbalanced="0"/>
    <cacheHierarchy uniqueName="[OPEC Supply].[Column560]" caption="Column560" attribute="1" defaultMemberUniqueName="[OPEC Supply].[Column560].[All]" allUniqueName="[OPEC Supply].[Column560].[All]" dimensionUniqueName="[OPEC Supply]" displayFolder="" count="2" memberValueDatatype="130" unbalanced="0"/>
    <cacheHierarchy uniqueName="[OPEC Supply].[Column561]" caption="Column561" attribute="1" defaultMemberUniqueName="[OPEC Supply].[Column561].[All]" allUniqueName="[OPEC Supply].[Column561].[All]" dimensionUniqueName="[OPEC Supply]" displayFolder="" count="2" memberValueDatatype="130" unbalanced="0"/>
    <cacheHierarchy uniqueName="[OPEC Supply].[Column562]" caption="Column562" attribute="1" defaultMemberUniqueName="[OPEC Supply].[Column562].[All]" allUniqueName="[OPEC Supply].[Column562].[All]" dimensionUniqueName="[OPEC Supply]" displayFolder="" count="2" memberValueDatatype="130" unbalanced="0"/>
    <cacheHierarchy uniqueName="[OPEC Supply].[Column563]" caption="Column563" attribute="1" defaultMemberUniqueName="[OPEC Supply].[Column563].[All]" allUniqueName="[OPEC Supply].[Column563].[All]" dimensionUniqueName="[OPEC Supply]" displayFolder="" count="2" memberValueDatatype="130" unbalanced="0"/>
    <cacheHierarchy uniqueName="[OPEC Supply].[Column564]" caption="Column564" attribute="1" defaultMemberUniqueName="[OPEC Supply].[Column564].[All]" allUniqueName="[OPEC Supply].[Column564].[All]" dimensionUniqueName="[OPEC Supply]" displayFolder="" count="2" memberValueDatatype="130" unbalanced="0"/>
    <cacheHierarchy uniqueName="[OPEC Supply].[Column565]" caption="Column565" attribute="1" defaultMemberUniqueName="[OPEC Supply].[Column565].[All]" allUniqueName="[OPEC Supply].[Column565].[All]" dimensionUniqueName="[OPEC Supply]" displayFolder="" count="2" memberValueDatatype="130" unbalanced="0"/>
    <cacheHierarchy uniqueName="[OPEC Supply].[Column566]" caption="Column566" attribute="1" defaultMemberUniqueName="[OPEC Supply].[Column566].[All]" allUniqueName="[OPEC Supply].[Column566].[All]" dimensionUniqueName="[OPEC Supply]" displayFolder="" count="2" memberValueDatatype="130" unbalanced="0"/>
    <cacheHierarchy uniqueName="[OPEC Supply].[Column567]" caption="Column567" attribute="1" defaultMemberUniqueName="[OPEC Supply].[Column567].[All]" allUniqueName="[OPEC Supply].[Column567].[All]" dimensionUniqueName="[OPEC Supply]" displayFolder="" count="2" memberValueDatatype="130" unbalanced="0"/>
    <cacheHierarchy uniqueName="[OPEC Supply].[Column568]" caption="Column568" attribute="1" defaultMemberUniqueName="[OPEC Supply].[Column568].[All]" allUniqueName="[OPEC Supply].[Column568].[All]" dimensionUniqueName="[OPEC Supply]" displayFolder="" count="2" memberValueDatatype="130" unbalanced="0"/>
    <cacheHierarchy uniqueName="[OPEC Supply].[Column569]" caption="Column569" attribute="1" defaultMemberUniqueName="[OPEC Supply].[Column569].[All]" allUniqueName="[OPEC Supply].[Column569].[All]" dimensionUniqueName="[OPEC Supply]" displayFolder="" count="2" memberValueDatatype="130" unbalanced="0"/>
    <cacheHierarchy uniqueName="[OPEC Supply].[Column570]" caption="Column570" attribute="1" defaultMemberUniqueName="[OPEC Supply].[Column570].[All]" allUniqueName="[OPEC Supply].[Column570].[All]" dimensionUniqueName="[OPEC Supply]" displayFolder="" count="2" memberValueDatatype="130" unbalanced="0"/>
    <cacheHierarchy uniqueName="[OPEC Supply].[Column571]" caption="Column571" attribute="1" defaultMemberUniqueName="[OPEC Supply].[Column571].[All]" allUniqueName="[OPEC Supply].[Column571].[All]" dimensionUniqueName="[OPEC Supply]" displayFolder="" count="2" memberValueDatatype="130" unbalanced="0"/>
    <cacheHierarchy uniqueName="[OPEC Supply].[Column572]" caption="Column572" attribute="1" defaultMemberUniqueName="[OPEC Supply].[Column572].[All]" allUniqueName="[OPEC Supply].[Column572].[All]" dimensionUniqueName="[OPEC Supply]" displayFolder="" count="2" memberValueDatatype="130" unbalanced="0"/>
    <cacheHierarchy uniqueName="[OPEC Supply].[Column573]" caption="Column573" attribute="1" defaultMemberUniqueName="[OPEC Supply].[Column573].[All]" allUniqueName="[OPEC Supply].[Column573].[All]" dimensionUniqueName="[OPEC Supply]" displayFolder="" count="2" memberValueDatatype="130" unbalanced="0"/>
    <cacheHierarchy uniqueName="[OPEC Supply].[Column574]" caption="Column574" attribute="1" defaultMemberUniqueName="[OPEC Supply].[Column574].[All]" allUniqueName="[OPEC Supply].[Column574].[All]" dimensionUniqueName="[OPEC Supply]" displayFolder="" count="2" memberValueDatatype="130" unbalanced="0"/>
    <cacheHierarchy uniqueName="[OPEC Supply].[Column575]" caption="Column575" attribute="1" defaultMemberUniqueName="[OPEC Supply].[Column575].[All]" allUniqueName="[OPEC Supply].[Column575].[All]" dimensionUniqueName="[OPEC Supply]" displayFolder="" count="2" memberValueDatatype="130" unbalanced="0"/>
    <cacheHierarchy uniqueName="[OPEC Supply].[Column576]" caption="Column576" attribute="1" defaultMemberUniqueName="[OPEC Supply].[Column576].[All]" allUniqueName="[OPEC Supply].[Column576].[All]" dimensionUniqueName="[OPEC Supply]" displayFolder="" count="2" memberValueDatatype="130" unbalanced="0"/>
    <cacheHierarchy uniqueName="[OPEC Supply].[Column577]" caption="Column577" attribute="1" defaultMemberUniqueName="[OPEC Supply].[Column577].[All]" allUniqueName="[OPEC Supply].[Column577].[All]" dimensionUniqueName="[OPEC Supply]" displayFolder="" count="2" memberValueDatatype="130" unbalanced="0"/>
    <cacheHierarchy uniqueName="[OPEC Supply].[Column578]" caption="Column578" attribute="1" defaultMemberUniqueName="[OPEC Supply].[Column578].[All]" allUniqueName="[OPEC Supply].[Column578].[All]" dimensionUniqueName="[OPEC Supply]" displayFolder="" count="2" memberValueDatatype="130" unbalanced="0"/>
    <cacheHierarchy uniqueName="[OPEC Supply].[Column579]" caption="Column579" attribute="1" defaultMemberUniqueName="[OPEC Supply].[Column579].[All]" allUniqueName="[OPEC Supply].[Column579].[All]" dimensionUniqueName="[OPEC Supply]" displayFolder="" count="2" memberValueDatatype="130" unbalanced="0"/>
    <cacheHierarchy uniqueName="[OPEC Supply].[Column580]" caption="Column580" attribute="1" defaultMemberUniqueName="[OPEC Supply].[Column580].[All]" allUniqueName="[OPEC Supply].[Column580].[All]" dimensionUniqueName="[OPEC Supply]" displayFolder="" count="2" memberValueDatatype="130" unbalanced="0"/>
    <cacheHierarchy uniqueName="[OPEC Supply].[Column581]" caption="Column581" attribute="1" defaultMemberUniqueName="[OPEC Supply].[Column581].[All]" allUniqueName="[OPEC Supply].[Column581].[All]" dimensionUniqueName="[OPEC Supply]" displayFolder="" count="2" memberValueDatatype="130" unbalanced="0"/>
    <cacheHierarchy uniqueName="[OPEC Supply].[Column582]" caption="Column582" attribute="1" defaultMemberUniqueName="[OPEC Supply].[Column582].[All]" allUniqueName="[OPEC Supply].[Column582].[All]" dimensionUniqueName="[OPEC Supply]" displayFolder="" count="2" memberValueDatatype="130" unbalanced="0"/>
    <cacheHierarchy uniqueName="[OPEC Supply].[Column583]" caption="Column583" attribute="1" defaultMemberUniqueName="[OPEC Supply].[Column583].[All]" allUniqueName="[OPEC Supply].[Column583].[All]" dimensionUniqueName="[OPEC Supply]" displayFolder="" count="2" memberValueDatatype="130" unbalanced="0"/>
    <cacheHierarchy uniqueName="[OPEC Supply].[Column584]" caption="Column584" attribute="1" defaultMemberUniqueName="[OPEC Supply].[Column584].[All]" allUniqueName="[OPEC Supply].[Column584].[All]" dimensionUniqueName="[OPEC Supply]" displayFolder="" count="2" memberValueDatatype="130" unbalanced="0"/>
    <cacheHierarchy uniqueName="[OPEC Supply].[Column585]" caption="Column585" attribute="1" defaultMemberUniqueName="[OPEC Supply].[Column585].[All]" allUniqueName="[OPEC Supply].[Column585].[All]" dimensionUniqueName="[OPEC Supply]" displayFolder="" count="2" memberValueDatatype="130" unbalanced="0"/>
    <cacheHierarchy uniqueName="[OPEC Supply].[Column586]" caption="Column586" attribute="1" defaultMemberUniqueName="[OPEC Supply].[Column586].[All]" allUniqueName="[OPEC Supply].[Column586].[All]" dimensionUniqueName="[OPEC Supply]" displayFolder="" count="2" memberValueDatatype="130" unbalanced="0"/>
    <cacheHierarchy uniqueName="[OPEC Supply].[Column587]" caption="Column587" attribute="1" defaultMemberUniqueName="[OPEC Supply].[Column587].[All]" allUniqueName="[OPEC Supply].[Column587].[All]" dimensionUniqueName="[OPEC Supply]" displayFolder="" count="2" memberValueDatatype="130" unbalanced="0"/>
    <cacheHierarchy uniqueName="[OPEC Supply].[Column588]" caption="Column588" attribute="1" defaultMemberUniqueName="[OPEC Supply].[Column588].[All]" allUniqueName="[OPEC Supply].[Column588].[All]" dimensionUniqueName="[OPEC Supply]" displayFolder="" count="2" memberValueDatatype="130" unbalanced="0"/>
    <cacheHierarchy uniqueName="[OPEC Supply].[Column589]" caption="Column589" attribute="1" defaultMemberUniqueName="[OPEC Supply].[Column589].[All]" allUniqueName="[OPEC Supply].[Column589].[All]" dimensionUniqueName="[OPEC Supply]" displayFolder="" count="2" memberValueDatatype="130" unbalanced="0"/>
    <cacheHierarchy uniqueName="[OPEC Supply].[Column590]" caption="Column590" attribute="1" defaultMemberUniqueName="[OPEC Supply].[Column590].[All]" allUniqueName="[OPEC Supply].[Column590].[All]" dimensionUniqueName="[OPEC Supply]" displayFolder="" count="2" memberValueDatatype="130" unbalanced="0"/>
    <cacheHierarchy uniqueName="[OPEC Supply].[Column591]" caption="Column591" attribute="1" defaultMemberUniqueName="[OPEC Supply].[Column591].[All]" allUniqueName="[OPEC Supply].[Column591].[All]" dimensionUniqueName="[OPEC Supply]" displayFolder="" count="2" memberValueDatatype="130" unbalanced="0"/>
    <cacheHierarchy uniqueName="[OPEC Supply].[Column592]" caption="Column592" attribute="1" defaultMemberUniqueName="[OPEC Supply].[Column592].[All]" allUniqueName="[OPEC Supply].[Column592].[All]" dimensionUniqueName="[OPEC Supply]" displayFolder="" count="2" memberValueDatatype="130" unbalanced="0"/>
    <cacheHierarchy uniqueName="[OPEC Supply].[Column593]" caption="Column593" attribute="1" defaultMemberUniqueName="[OPEC Supply].[Column593].[All]" allUniqueName="[OPEC Supply].[Column593].[All]" dimensionUniqueName="[OPEC Supply]" displayFolder="" count="2" memberValueDatatype="130" unbalanced="0"/>
    <cacheHierarchy uniqueName="[OPEC Supply].[Column594]" caption="Column594" attribute="1" defaultMemberUniqueName="[OPEC Supply].[Column594].[All]" allUniqueName="[OPEC Supply].[Column594].[All]" dimensionUniqueName="[OPEC Supply]" displayFolder="" count="2" memberValueDatatype="130" unbalanced="0"/>
    <cacheHierarchy uniqueName="[OPEC Supply].[Column595]" caption="Column595" attribute="1" defaultMemberUniqueName="[OPEC Supply].[Column595].[All]" allUniqueName="[OPEC Supply].[Column595].[All]" dimensionUniqueName="[OPEC Supply]" displayFolder="" count="2" memberValueDatatype="130" unbalanced="0"/>
    <cacheHierarchy uniqueName="[OPEC Supply].[Column596]" caption="Column596" attribute="1" defaultMemberUniqueName="[OPEC Supply].[Column596].[All]" allUniqueName="[OPEC Supply].[Column596].[All]" dimensionUniqueName="[OPEC Supply]" displayFolder="" count="2" memberValueDatatype="130" unbalanced="0"/>
    <cacheHierarchy uniqueName="[OPEC Supply].[Column597]" caption="Column597" attribute="1" defaultMemberUniqueName="[OPEC Supply].[Column597].[All]" allUniqueName="[OPEC Supply].[Column597].[All]" dimensionUniqueName="[OPEC Supply]" displayFolder="" count="2" memberValueDatatype="130" unbalanced="0"/>
    <cacheHierarchy uniqueName="[OPEC Supply].[Column598]" caption="Column598" attribute="1" defaultMemberUniqueName="[OPEC Supply].[Column598].[All]" allUniqueName="[OPEC Supply].[Column598].[All]" dimensionUniqueName="[OPEC Supply]" displayFolder="" count="2" memberValueDatatype="130" unbalanced="0"/>
    <cacheHierarchy uniqueName="[OPEC Supply].[Column599]" caption="Column599" attribute="1" defaultMemberUniqueName="[OPEC Supply].[Column599].[All]" allUniqueName="[OPEC Supply].[Column599].[All]" dimensionUniqueName="[OPEC Supply]" displayFolder="" count="2" memberValueDatatype="130" unbalanced="0"/>
    <cacheHierarchy uniqueName="[OPEC Supply].[Column600]" caption="Column600" attribute="1" defaultMemberUniqueName="[OPEC Supply].[Column600].[All]" allUniqueName="[OPEC Supply].[Column600].[All]" dimensionUniqueName="[OPEC Supply]" displayFolder="" count="2" memberValueDatatype="130" unbalanced="0"/>
    <cacheHierarchy uniqueName="[OPEC Supply].[Column601]" caption="Column601" attribute="1" defaultMemberUniqueName="[OPEC Supply].[Column601].[All]" allUniqueName="[OPEC Supply].[Column601].[All]" dimensionUniqueName="[OPEC Supply]" displayFolder="" count="2" memberValueDatatype="130" unbalanced="0"/>
    <cacheHierarchy uniqueName="[OPEC Supply].[Column602]" caption="Column602" attribute="1" defaultMemberUniqueName="[OPEC Supply].[Column602].[All]" allUniqueName="[OPEC Supply].[Column602].[All]" dimensionUniqueName="[OPEC Supply]" displayFolder="" count="2" memberValueDatatype="130" unbalanced="0"/>
    <cacheHierarchy uniqueName="[OPEC Supply].[Column603]" caption="Column603" attribute="1" defaultMemberUniqueName="[OPEC Supply].[Column603].[All]" allUniqueName="[OPEC Supply].[Column603].[All]" dimensionUniqueName="[OPEC Supply]" displayFolder="" count="2" memberValueDatatype="130" unbalanced="0"/>
    <cacheHierarchy uniqueName="[OPEC Supply].[Column604]" caption="Column604" attribute="1" defaultMemberUniqueName="[OPEC Supply].[Column604].[All]" allUniqueName="[OPEC Supply].[Column604].[All]" dimensionUniqueName="[OPEC Supply]" displayFolder="" count="2" memberValueDatatype="130" unbalanced="0"/>
    <cacheHierarchy uniqueName="[OPEC Supply].[Column605]" caption="Column605" attribute="1" defaultMemberUniqueName="[OPEC Supply].[Column605].[All]" allUniqueName="[OPEC Supply].[Column605].[All]" dimensionUniqueName="[OPEC Supply]" displayFolder="" count="2" memberValueDatatype="130" unbalanced="0"/>
    <cacheHierarchy uniqueName="[OPEC Supply].[Column606]" caption="Column606" attribute="1" defaultMemberUniqueName="[OPEC Supply].[Column606].[All]" allUniqueName="[OPEC Supply].[Column606].[All]" dimensionUniqueName="[OPEC Supply]" displayFolder="" count="2" memberValueDatatype="130" unbalanced="0"/>
    <cacheHierarchy uniqueName="[OPEC Supply].[Column607]" caption="Column607" attribute="1" defaultMemberUniqueName="[OPEC Supply].[Column607].[All]" allUniqueName="[OPEC Supply].[Column607].[All]" dimensionUniqueName="[OPEC Supply]" displayFolder="" count="2" memberValueDatatype="130" unbalanced="0"/>
    <cacheHierarchy uniqueName="[OPEC Supply].[Column608]" caption="Column608" attribute="1" defaultMemberUniqueName="[OPEC Supply].[Column608].[All]" allUniqueName="[OPEC Supply].[Column608].[All]" dimensionUniqueName="[OPEC Supply]" displayFolder="" count="2" memberValueDatatype="130" unbalanced="0"/>
    <cacheHierarchy uniqueName="[OPEC Supply].[Column609]" caption="Column609" attribute="1" defaultMemberUniqueName="[OPEC Supply].[Column609].[All]" allUniqueName="[OPEC Supply].[Column609].[All]" dimensionUniqueName="[OPEC Supply]" displayFolder="" count="2" memberValueDatatype="130" unbalanced="0"/>
    <cacheHierarchy uniqueName="[OPEC Supply].[Column610]" caption="Column610" attribute="1" defaultMemberUniqueName="[OPEC Supply].[Column610].[All]" allUniqueName="[OPEC Supply].[Column610].[All]" dimensionUniqueName="[OPEC Supply]" displayFolder="" count="2" memberValueDatatype="130" unbalanced="0"/>
    <cacheHierarchy uniqueName="[OPEC Supply].[Column611]" caption="Column611" attribute="1" defaultMemberUniqueName="[OPEC Supply].[Column611].[All]" allUniqueName="[OPEC Supply].[Column611].[All]" dimensionUniqueName="[OPEC Supply]" displayFolder="" count="2" memberValueDatatype="130" unbalanced="0"/>
    <cacheHierarchy uniqueName="[OPEC Supply].[Column612]" caption="Column612" attribute="1" defaultMemberUniqueName="[OPEC Supply].[Column612].[All]" allUniqueName="[OPEC Supply].[Column612].[All]" dimensionUniqueName="[OPEC Supply]" displayFolder="" count="2" memberValueDatatype="130" unbalanced="0"/>
    <cacheHierarchy uniqueName="[OPEC Supply].[Column613]" caption="Column613" attribute="1" defaultMemberUniqueName="[OPEC Supply].[Column613].[All]" allUniqueName="[OPEC Supply].[Column613].[All]" dimensionUniqueName="[OPEC Supply]" displayFolder="" count="2" memberValueDatatype="130" unbalanced="0"/>
    <cacheHierarchy uniqueName="[OPEC Supply].[Column614]" caption="Column614" attribute="1" defaultMemberUniqueName="[OPEC Supply].[Column614].[All]" allUniqueName="[OPEC Supply].[Column614].[All]" dimensionUniqueName="[OPEC Supply]" displayFolder="" count="2" memberValueDatatype="130" unbalanced="0"/>
    <cacheHierarchy uniqueName="[OPEC Supply].[Column615]" caption="Column615" attribute="1" defaultMemberUniqueName="[OPEC Supply].[Column615].[All]" allUniqueName="[OPEC Supply].[Column615].[All]" dimensionUniqueName="[OPEC Supply]" displayFolder="" count="2" memberValueDatatype="130" unbalanced="0"/>
    <cacheHierarchy uniqueName="[OPEC Supply].[Column616]" caption="Column616" attribute="1" defaultMemberUniqueName="[OPEC Supply].[Column616].[All]" allUniqueName="[OPEC Supply].[Column616].[All]" dimensionUniqueName="[OPEC Supply]" displayFolder="" count="2" memberValueDatatype="130" unbalanced="0"/>
    <cacheHierarchy uniqueName="[OPEC Supply].[Column617]" caption="Column617" attribute="1" defaultMemberUniqueName="[OPEC Supply].[Column617].[All]" allUniqueName="[OPEC Supply].[Column617].[All]" dimensionUniqueName="[OPEC Supply]" displayFolder="" count="2" memberValueDatatype="130" unbalanced="0"/>
    <cacheHierarchy uniqueName="[OPEC Supply].[Column618]" caption="Column618" attribute="1" defaultMemberUniqueName="[OPEC Supply].[Column618].[All]" allUniqueName="[OPEC Supply].[Column618].[All]" dimensionUniqueName="[OPEC Supply]" displayFolder="" count="2" memberValueDatatype="130" unbalanced="0"/>
    <cacheHierarchy uniqueName="[OPEC Supply].[Column619]" caption="Column619" attribute="1" defaultMemberUniqueName="[OPEC Supply].[Column619].[All]" allUniqueName="[OPEC Supply].[Column619].[All]" dimensionUniqueName="[OPEC Supply]" displayFolder="" count="2" memberValueDatatype="130" unbalanced="0"/>
    <cacheHierarchy uniqueName="[OPEC Supply].[Column620]" caption="Column620" attribute="1" defaultMemberUniqueName="[OPEC Supply].[Column620].[All]" allUniqueName="[OPEC Supply].[Column620].[All]" dimensionUniqueName="[OPEC Supply]" displayFolder="" count="2" memberValueDatatype="130" unbalanced="0"/>
    <cacheHierarchy uniqueName="[OPEC Supply].[Column621]" caption="Column621" attribute="1" defaultMemberUniqueName="[OPEC Supply].[Column621].[All]" allUniqueName="[OPEC Supply].[Column621].[All]" dimensionUniqueName="[OPEC Supply]" displayFolder="" count="2" memberValueDatatype="130" unbalanced="0"/>
    <cacheHierarchy uniqueName="[OPEC Supply].[Column622]" caption="Column622" attribute="1" defaultMemberUniqueName="[OPEC Supply].[Column622].[All]" allUniqueName="[OPEC Supply].[Column622].[All]" dimensionUniqueName="[OPEC Supply]" displayFolder="" count="2" memberValueDatatype="130" unbalanced="0"/>
    <cacheHierarchy uniqueName="[OPEC Supply].[Column623]" caption="Column623" attribute="1" defaultMemberUniqueName="[OPEC Supply].[Column623].[All]" allUniqueName="[OPEC Supply].[Column623].[All]" dimensionUniqueName="[OPEC Supply]" displayFolder="" count="2" memberValueDatatype="130" unbalanced="0"/>
    <cacheHierarchy uniqueName="[OPEC Supply].[Column624]" caption="Column624" attribute="1" defaultMemberUniqueName="[OPEC Supply].[Column624].[All]" allUniqueName="[OPEC Supply].[Column624].[All]" dimensionUniqueName="[OPEC Supply]" displayFolder="" count="2" memberValueDatatype="130" unbalanced="0"/>
    <cacheHierarchy uniqueName="[OPEC Supply].[Column625]" caption="Column625" attribute="1" defaultMemberUniqueName="[OPEC Supply].[Column625].[All]" allUniqueName="[OPEC Supply].[Column625].[All]" dimensionUniqueName="[OPEC Supply]" displayFolder="" count="2" memberValueDatatype="130" unbalanced="0"/>
    <cacheHierarchy uniqueName="[OPEC Supply].[Column626]" caption="Column626" attribute="1" defaultMemberUniqueName="[OPEC Supply].[Column626].[All]" allUniqueName="[OPEC Supply].[Column626].[All]" dimensionUniqueName="[OPEC Supply]" displayFolder="" count="2" memberValueDatatype="130" unbalanced="0"/>
    <cacheHierarchy uniqueName="[OPEC Supply].[Column627]" caption="Column627" attribute="1" defaultMemberUniqueName="[OPEC Supply].[Column627].[All]" allUniqueName="[OPEC Supply].[Column627].[All]" dimensionUniqueName="[OPEC Supply]" displayFolder="" count="2" memberValueDatatype="130" unbalanced="0"/>
    <cacheHierarchy uniqueName="[OPEC Supply].[Column628]" caption="Column628" attribute="1" defaultMemberUniqueName="[OPEC Supply].[Column628].[All]" allUniqueName="[OPEC Supply].[Column628].[All]" dimensionUniqueName="[OPEC Supply]" displayFolder="" count="2" memberValueDatatype="130" unbalanced="0"/>
    <cacheHierarchy uniqueName="[OPEC Supply].[Column629]" caption="Column629" attribute="1" defaultMemberUniqueName="[OPEC Supply].[Column629].[All]" allUniqueName="[OPEC Supply].[Column629].[All]" dimensionUniqueName="[OPEC Supply]" displayFolder="" count="2" memberValueDatatype="130" unbalanced="0"/>
    <cacheHierarchy uniqueName="[OPEC Supply].[Column630]" caption="Column630" attribute="1" defaultMemberUniqueName="[OPEC Supply].[Column630].[All]" allUniqueName="[OPEC Supply].[Column630].[All]" dimensionUniqueName="[OPEC Supply]" displayFolder="" count="2" memberValueDatatype="130" unbalanced="0"/>
    <cacheHierarchy uniqueName="[OPEC Supply].[Column631]" caption="Column631" attribute="1" defaultMemberUniqueName="[OPEC Supply].[Column631].[All]" allUniqueName="[OPEC Supply].[Column631].[All]" dimensionUniqueName="[OPEC Supply]" displayFolder="" count="2" memberValueDatatype="130" unbalanced="0"/>
    <cacheHierarchy uniqueName="[OPEC Supply].[Column632]" caption="Column632" attribute="1" defaultMemberUniqueName="[OPEC Supply].[Column632].[All]" allUniqueName="[OPEC Supply].[Column632].[All]" dimensionUniqueName="[OPEC Supply]" displayFolder="" count="2" memberValueDatatype="130" unbalanced="0"/>
    <cacheHierarchy uniqueName="[OPEC Supply].[Column633]" caption="Column633" attribute="1" defaultMemberUniqueName="[OPEC Supply].[Column633].[All]" allUniqueName="[OPEC Supply].[Column633].[All]" dimensionUniqueName="[OPEC Supply]" displayFolder="" count="2" memberValueDatatype="130" unbalanced="0"/>
    <cacheHierarchy uniqueName="[OPEC Supply].[Column634]" caption="Column634" attribute="1" defaultMemberUniqueName="[OPEC Supply].[Column634].[All]" allUniqueName="[OPEC Supply].[Column634].[All]" dimensionUniqueName="[OPEC Supply]" displayFolder="" count="2" memberValueDatatype="130" unbalanced="0"/>
    <cacheHierarchy uniqueName="[OPEC Supply].[Column635]" caption="Column635" attribute="1" defaultMemberUniqueName="[OPEC Supply].[Column635].[All]" allUniqueName="[OPEC Supply].[Column635].[All]" dimensionUniqueName="[OPEC Supply]" displayFolder="" count="2" memberValueDatatype="130" unbalanced="0"/>
    <cacheHierarchy uniqueName="[OPEC Supply].[Column636]" caption="Column636" attribute="1" defaultMemberUniqueName="[OPEC Supply].[Column636].[All]" allUniqueName="[OPEC Supply].[Column636].[All]" dimensionUniqueName="[OPEC Supply]" displayFolder="" count="2" memberValueDatatype="130" unbalanced="0"/>
    <cacheHierarchy uniqueName="[OPEC Supply].[Column637]" caption="Column637" attribute="1" defaultMemberUniqueName="[OPEC Supply].[Column637].[All]" allUniqueName="[OPEC Supply].[Column637].[All]" dimensionUniqueName="[OPEC Supply]" displayFolder="" count="2" memberValueDatatype="130" unbalanced="0"/>
    <cacheHierarchy uniqueName="[OPEC Supply].[Column638]" caption="Column638" attribute="1" defaultMemberUniqueName="[OPEC Supply].[Column638].[All]" allUniqueName="[OPEC Supply].[Column638].[All]" dimensionUniqueName="[OPEC Supply]" displayFolder="" count="2" memberValueDatatype="130" unbalanced="0"/>
    <cacheHierarchy uniqueName="[OPEC Supply].[Column639]" caption="Column639" attribute="1" defaultMemberUniqueName="[OPEC Supply].[Column639].[All]" allUniqueName="[OPEC Supply].[Column639].[All]" dimensionUniqueName="[OPEC Supply]" displayFolder="" count="2" memberValueDatatype="130" unbalanced="0"/>
    <cacheHierarchy uniqueName="[OPEC Supply].[Column640]" caption="Column640" attribute="1" defaultMemberUniqueName="[OPEC Supply].[Column640].[All]" allUniqueName="[OPEC Supply].[Column640].[All]" dimensionUniqueName="[OPEC Supply]" displayFolder="" count="2" memberValueDatatype="130" unbalanced="0"/>
    <cacheHierarchy uniqueName="[OPEC Supply].[Column641]" caption="Column641" attribute="1" defaultMemberUniqueName="[OPEC Supply].[Column641].[All]" allUniqueName="[OPEC Supply].[Column641].[All]" dimensionUniqueName="[OPEC Supply]" displayFolder="" count="2" memberValueDatatype="130" unbalanced="0"/>
    <cacheHierarchy uniqueName="[OPEC Supply].[Column642]" caption="Column642" attribute="1" defaultMemberUniqueName="[OPEC Supply].[Column642].[All]" allUniqueName="[OPEC Supply].[Column642].[All]" dimensionUniqueName="[OPEC Supply]" displayFolder="" count="2" memberValueDatatype="130" unbalanced="0"/>
    <cacheHierarchy uniqueName="[OPEC Supply].[Column643]" caption="Column643" attribute="1" defaultMemberUniqueName="[OPEC Supply].[Column643].[All]" allUniqueName="[OPEC Supply].[Column643].[All]" dimensionUniqueName="[OPEC Supply]" displayFolder="" count="2" memberValueDatatype="130" unbalanced="0"/>
    <cacheHierarchy uniqueName="[OPEC Supply].[Column644]" caption="Column644" attribute="1" defaultMemberUniqueName="[OPEC Supply].[Column644].[All]" allUniqueName="[OPEC Supply].[Column644].[All]" dimensionUniqueName="[OPEC Supply]" displayFolder="" count="2" memberValueDatatype="130" unbalanced="0"/>
    <cacheHierarchy uniqueName="[OPEC Supply].[Column645]" caption="Column645" attribute="1" defaultMemberUniqueName="[OPEC Supply].[Column645].[All]" allUniqueName="[OPEC Supply].[Column645].[All]" dimensionUniqueName="[OPEC Supply]" displayFolder="" count="2" memberValueDatatype="130" unbalanced="0"/>
    <cacheHierarchy uniqueName="[OPEC Supply].[Column646]" caption="Column646" attribute="1" defaultMemberUniqueName="[OPEC Supply].[Column646].[All]" allUniqueName="[OPEC Supply].[Column646].[All]" dimensionUniqueName="[OPEC Supply]" displayFolder="" count="2" memberValueDatatype="130" unbalanced="0"/>
    <cacheHierarchy uniqueName="[OPEC Supply].[Column647]" caption="Column647" attribute="1" defaultMemberUniqueName="[OPEC Supply].[Column647].[All]" allUniqueName="[OPEC Supply].[Column647].[All]" dimensionUniqueName="[OPEC Supply]" displayFolder="" count="2" memberValueDatatype="130" unbalanced="0"/>
    <cacheHierarchy uniqueName="[OPEC Supply].[Column648]" caption="Column648" attribute="1" defaultMemberUniqueName="[OPEC Supply].[Column648].[All]" allUniqueName="[OPEC Supply].[Column648].[All]" dimensionUniqueName="[OPEC Supply]" displayFolder="" count="2" memberValueDatatype="130" unbalanced="0"/>
    <cacheHierarchy uniqueName="[OPEC Supply].[Column649]" caption="Column649" attribute="1" defaultMemberUniqueName="[OPEC Supply].[Column649].[All]" allUniqueName="[OPEC Supply].[Column649].[All]" dimensionUniqueName="[OPEC Supply]" displayFolder="" count="2" memberValueDatatype="130" unbalanced="0"/>
    <cacheHierarchy uniqueName="[OPEC Supply].[Column650]" caption="Column650" attribute="1" defaultMemberUniqueName="[OPEC Supply].[Column650].[All]" allUniqueName="[OPEC Supply].[Column650].[All]" dimensionUniqueName="[OPEC Supply]" displayFolder="" count="2" memberValueDatatype="130" unbalanced="0"/>
    <cacheHierarchy uniqueName="[OPEC Supply].[Column651]" caption="Column651" attribute="1" defaultMemberUniqueName="[OPEC Supply].[Column651].[All]" allUniqueName="[OPEC Supply].[Column651].[All]" dimensionUniqueName="[OPEC Supply]" displayFolder="" count="2" memberValueDatatype="130" unbalanced="0"/>
    <cacheHierarchy uniqueName="[OPEC Supply].[Column652]" caption="Column652" attribute="1" defaultMemberUniqueName="[OPEC Supply].[Column652].[All]" allUniqueName="[OPEC Supply].[Column652].[All]" dimensionUniqueName="[OPEC Supply]" displayFolder="" count="2" memberValueDatatype="130" unbalanced="0"/>
    <cacheHierarchy uniqueName="[OPEC Supply].[Column653]" caption="Column653" attribute="1" defaultMemberUniqueName="[OPEC Supply].[Column653].[All]" allUniqueName="[OPEC Supply].[Column653].[All]" dimensionUniqueName="[OPEC Supply]" displayFolder="" count="2" memberValueDatatype="130" unbalanced="0"/>
    <cacheHierarchy uniqueName="[OPEC Supply].[Column654]" caption="Column654" attribute="1" defaultMemberUniqueName="[OPEC Supply].[Column654].[All]" allUniqueName="[OPEC Supply].[Column654].[All]" dimensionUniqueName="[OPEC Supply]" displayFolder="" count="2" memberValueDatatype="130" unbalanced="0"/>
    <cacheHierarchy uniqueName="[OPEC Supply].[Column655]" caption="Column655" attribute="1" defaultMemberUniqueName="[OPEC Supply].[Column655].[All]" allUniqueName="[OPEC Supply].[Column655].[All]" dimensionUniqueName="[OPEC Supply]" displayFolder="" count="2" memberValueDatatype="130" unbalanced="0"/>
    <cacheHierarchy uniqueName="[OPEC Supply].[Column656]" caption="Column656" attribute="1" defaultMemberUniqueName="[OPEC Supply].[Column656].[All]" allUniqueName="[OPEC Supply].[Column656].[All]" dimensionUniqueName="[OPEC Supply]" displayFolder="" count="2" memberValueDatatype="130" unbalanced="0"/>
    <cacheHierarchy uniqueName="[OPEC Supply].[Column657]" caption="Column657" attribute="1" defaultMemberUniqueName="[OPEC Supply].[Column657].[All]" allUniqueName="[OPEC Supply].[Column657].[All]" dimensionUniqueName="[OPEC Supply]" displayFolder="" count="2" memberValueDatatype="130" unbalanced="0"/>
    <cacheHierarchy uniqueName="[OPEC Supply].[Column658]" caption="Column658" attribute="1" defaultMemberUniqueName="[OPEC Supply].[Column658].[All]" allUniqueName="[OPEC Supply].[Column658].[All]" dimensionUniqueName="[OPEC Supply]" displayFolder="" count="2" memberValueDatatype="130" unbalanced="0"/>
    <cacheHierarchy uniqueName="[OPEC Supply].[Column659]" caption="Column659" attribute="1" defaultMemberUniqueName="[OPEC Supply].[Column659].[All]" allUniqueName="[OPEC Supply].[Column659].[All]" dimensionUniqueName="[OPEC Supply]" displayFolder="" count="2" memberValueDatatype="130" unbalanced="0"/>
    <cacheHierarchy uniqueName="[OPEC Supply].[Column660]" caption="Column660" attribute="1" defaultMemberUniqueName="[OPEC Supply].[Column660].[All]" allUniqueName="[OPEC Supply].[Column660].[All]" dimensionUniqueName="[OPEC Supply]" displayFolder="" count="2" memberValueDatatype="130" unbalanced="0"/>
    <cacheHierarchy uniqueName="[OPEC Supply].[Column661]" caption="Column661" attribute="1" defaultMemberUniqueName="[OPEC Supply].[Column661].[All]" allUniqueName="[OPEC Supply].[Column661].[All]" dimensionUniqueName="[OPEC Supply]" displayFolder="" count="2" memberValueDatatype="130" unbalanced="0"/>
    <cacheHierarchy uniqueName="[OPEC Supply].[Column662]" caption="Column662" attribute="1" defaultMemberUniqueName="[OPEC Supply].[Column662].[All]" allUniqueName="[OPEC Supply].[Column662].[All]" dimensionUniqueName="[OPEC Supply]" displayFolder="" count="2" memberValueDatatype="130" unbalanced="0"/>
    <cacheHierarchy uniqueName="[OPEC Supply].[Column663]" caption="Column663" attribute="1" defaultMemberUniqueName="[OPEC Supply].[Column663].[All]" allUniqueName="[OPEC Supply].[Column663].[All]" dimensionUniqueName="[OPEC Supply]" displayFolder="" count="2" memberValueDatatype="130" unbalanced="0"/>
    <cacheHierarchy uniqueName="[OPEC Supply].[Column664]" caption="Column664" attribute="1" defaultMemberUniqueName="[OPEC Supply].[Column664].[All]" allUniqueName="[OPEC Supply].[Column664].[All]" dimensionUniqueName="[OPEC Supply]" displayFolder="" count="2" memberValueDatatype="130" unbalanced="0"/>
    <cacheHierarchy uniqueName="[OPEC Supply].[Column665]" caption="Column665" attribute="1" defaultMemberUniqueName="[OPEC Supply].[Column665].[All]" allUniqueName="[OPEC Supply].[Column665].[All]" dimensionUniqueName="[OPEC Supply]" displayFolder="" count="2" memberValueDatatype="130" unbalanced="0"/>
    <cacheHierarchy uniqueName="[OPEC Supply].[Column666]" caption="Column666" attribute="1" defaultMemberUniqueName="[OPEC Supply].[Column666].[All]" allUniqueName="[OPEC Supply].[Column666].[All]" dimensionUniqueName="[OPEC Supply]" displayFolder="" count="2" memberValueDatatype="130" unbalanced="0"/>
    <cacheHierarchy uniqueName="[OPEC Supply].[Column667]" caption="Column667" attribute="1" defaultMemberUniqueName="[OPEC Supply].[Column667].[All]" allUniqueName="[OPEC Supply].[Column667].[All]" dimensionUniqueName="[OPEC Supply]" displayFolder="" count="2" memberValueDatatype="130" unbalanced="0"/>
    <cacheHierarchy uniqueName="[OPEC Supply].[Column668]" caption="Column668" attribute="1" defaultMemberUniqueName="[OPEC Supply].[Column668].[All]" allUniqueName="[OPEC Supply].[Column668].[All]" dimensionUniqueName="[OPEC Supply]" displayFolder="" count="2" memberValueDatatype="130" unbalanced="0"/>
    <cacheHierarchy uniqueName="[OPEC Supply].[Column669]" caption="Column669" attribute="1" defaultMemberUniqueName="[OPEC Supply].[Column669].[All]" allUniqueName="[OPEC Supply].[Column669].[All]" dimensionUniqueName="[OPEC Supply]" displayFolder="" count="2" memberValueDatatype="130" unbalanced="0"/>
    <cacheHierarchy uniqueName="[OPEC Supply].[Column670]" caption="Column670" attribute="1" defaultMemberUniqueName="[OPEC Supply].[Column670].[All]" allUniqueName="[OPEC Supply].[Column670].[All]" dimensionUniqueName="[OPEC Supply]" displayFolder="" count="2" memberValueDatatype="130" unbalanced="0"/>
    <cacheHierarchy uniqueName="[OPEC Supply].[Column671]" caption="Column671" attribute="1" defaultMemberUniqueName="[OPEC Supply].[Column671].[All]" allUniqueName="[OPEC Supply].[Column671].[All]" dimensionUniqueName="[OPEC Supply]" displayFolder="" count="2" memberValueDatatype="130" unbalanced="0"/>
    <cacheHierarchy uniqueName="[OPEC Supply].[Column672]" caption="Column672" attribute="1" defaultMemberUniqueName="[OPEC Supply].[Column672].[All]" allUniqueName="[OPEC Supply].[Column672].[All]" dimensionUniqueName="[OPEC Supply]" displayFolder="" count="2" memberValueDatatype="130" unbalanced="0"/>
    <cacheHierarchy uniqueName="[OPEC Supply].[Column673]" caption="Column673" attribute="1" defaultMemberUniqueName="[OPEC Supply].[Column673].[All]" allUniqueName="[OPEC Supply].[Column673].[All]" dimensionUniqueName="[OPEC Supply]" displayFolder="" count="2" memberValueDatatype="130" unbalanced="0"/>
    <cacheHierarchy uniqueName="[OPEC Supply].[Column674]" caption="Column674" attribute="1" defaultMemberUniqueName="[OPEC Supply].[Column674].[All]" allUniqueName="[OPEC Supply].[Column674].[All]" dimensionUniqueName="[OPEC Supply]" displayFolder="" count="2" memberValueDatatype="130" unbalanced="0"/>
    <cacheHierarchy uniqueName="[OPEC Supply].[Column675]" caption="Column675" attribute="1" defaultMemberUniqueName="[OPEC Supply].[Column675].[All]" allUniqueName="[OPEC Supply].[Column675].[All]" dimensionUniqueName="[OPEC Supply]" displayFolder="" count="2" memberValueDatatype="130" unbalanced="0"/>
    <cacheHierarchy uniqueName="[OPEC Supply].[Column676]" caption="Column676" attribute="1" defaultMemberUniqueName="[OPEC Supply].[Column676].[All]" allUniqueName="[OPEC Supply].[Column676].[All]" dimensionUniqueName="[OPEC Supply]" displayFolder="" count="2" memberValueDatatype="130" unbalanced="0"/>
    <cacheHierarchy uniqueName="[OPEC Supply].[Column677]" caption="Column677" attribute="1" defaultMemberUniqueName="[OPEC Supply].[Column677].[All]" allUniqueName="[OPEC Supply].[Column677].[All]" dimensionUniqueName="[OPEC Supply]" displayFolder="" count="2" memberValueDatatype="130" unbalanced="0"/>
    <cacheHierarchy uniqueName="[OPEC Supply].[Column678]" caption="Column678" attribute="1" defaultMemberUniqueName="[OPEC Supply].[Column678].[All]" allUniqueName="[OPEC Supply].[Column678].[All]" dimensionUniqueName="[OPEC Supply]" displayFolder="" count="2" memberValueDatatype="130" unbalanced="0"/>
    <cacheHierarchy uniqueName="[OPEC Supply].[Column679]" caption="Column679" attribute="1" defaultMemberUniqueName="[OPEC Supply].[Column679].[All]" allUniqueName="[OPEC Supply].[Column679].[All]" dimensionUniqueName="[OPEC Supply]" displayFolder="" count="2" memberValueDatatype="130" unbalanced="0"/>
    <cacheHierarchy uniqueName="[OPEC Supply].[Column680]" caption="Column680" attribute="1" defaultMemberUniqueName="[OPEC Supply].[Column680].[All]" allUniqueName="[OPEC Supply].[Column680].[All]" dimensionUniqueName="[OPEC Supply]" displayFolder="" count="2" memberValueDatatype="130" unbalanced="0"/>
    <cacheHierarchy uniqueName="[OPEC Supply].[Column681]" caption="Column681" attribute="1" defaultMemberUniqueName="[OPEC Supply].[Column681].[All]" allUniqueName="[OPEC Supply].[Column681].[All]" dimensionUniqueName="[OPEC Supply]" displayFolder="" count="2" memberValueDatatype="130" unbalanced="0"/>
    <cacheHierarchy uniqueName="[OPEC Supply].[Column682]" caption="Column682" attribute="1" defaultMemberUniqueName="[OPEC Supply].[Column682].[All]" allUniqueName="[OPEC Supply].[Column682].[All]" dimensionUniqueName="[OPEC Supply]" displayFolder="" count="2" memberValueDatatype="130" unbalanced="0"/>
    <cacheHierarchy uniqueName="[OPEC Supply].[Column683]" caption="Column683" attribute="1" defaultMemberUniqueName="[OPEC Supply].[Column683].[All]" allUniqueName="[OPEC Supply].[Column683].[All]" dimensionUniqueName="[OPEC Supply]" displayFolder="" count="2" memberValueDatatype="130" unbalanced="0"/>
    <cacheHierarchy uniqueName="[OPEC Supply].[Column684]" caption="Column684" attribute="1" defaultMemberUniqueName="[OPEC Supply].[Column684].[All]" allUniqueName="[OPEC Supply].[Column684].[All]" dimensionUniqueName="[OPEC Supply]" displayFolder="" count="2" memberValueDatatype="130" unbalanced="0"/>
    <cacheHierarchy uniqueName="[OPEC Supply].[Column685]" caption="Column685" attribute="1" defaultMemberUniqueName="[OPEC Supply].[Column685].[All]" allUniqueName="[OPEC Supply].[Column685].[All]" dimensionUniqueName="[OPEC Supply]" displayFolder="" count="2" memberValueDatatype="130" unbalanced="0"/>
    <cacheHierarchy uniqueName="[OPEC Supply].[Column686]" caption="Column686" attribute="1" defaultMemberUniqueName="[OPEC Supply].[Column686].[All]" allUniqueName="[OPEC Supply].[Column686].[All]" dimensionUniqueName="[OPEC Supply]" displayFolder="" count="2" memberValueDatatype="130" unbalanced="0"/>
    <cacheHierarchy uniqueName="[OPEC Supply].[Column687]" caption="Column687" attribute="1" defaultMemberUniqueName="[OPEC Supply].[Column687].[All]" allUniqueName="[OPEC Supply].[Column687].[All]" dimensionUniqueName="[OPEC Supply]" displayFolder="" count="2" memberValueDatatype="130" unbalanced="0"/>
    <cacheHierarchy uniqueName="[OPEC Supply].[Column688]" caption="Column688" attribute="1" defaultMemberUniqueName="[OPEC Supply].[Column688].[All]" allUniqueName="[OPEC Supply].[Column688].[All]" dimensionUniqueName="[OPEC Supply]" displayFolder="" count="2" memberValueDatatype="130" unbalanced="0"/>
    <cacheHierarchy uniqueName="[OPEC Supply].[Column689]" caption="Column689" attribute="1" defaultMemberUniqueName="[OPEC Supply].[Column689].[All]" allUniqueName="[OPEC Supply].[Column689].[All]" dimensionUniqueName="[OPEC Supply]" displayFolder="" count="2" memberValueDatatype="130" unbalanced="0"/>
    <cacheHierarchy uniqueName="[OPEC Supply].[Column690]" caption="Column690" attribute="1" defaultMemberUniqueName="[OPEC Supply].[Column690].[All]" allUniqueName="[OPEC Supply].[Column690].[All]" dimensionUniqueName="[OPEC Supply]" displayFolder="" count="2" memberValueDatatype="130" unbalanced="0"/>
    <cacheHierarchy uniqueName="[OPEC Supply].[Column691]" caption="Column691" attribute="1" defaultMemberUniqueName="[OPEC Supply].[Column691].[All]" allUniqueName="[OPEC Supply].[Column691].[All]" dimensionUniqueName="[OPEC Supply]" displayFolder="" count="2" memberValueDatatype="130" unbalanced="0"/>
    <cacheHierarchy uniqueName="[OPEC Supply].[Column692]" caption="Column692" attribute="1" defaultMemberUniqueName="[OPEC Supply].[Column692].[All]" allUniqueName="[OPEC Supply].[Column692].[All]" dimensionUniqueName="[OPEC Supply]" displayFolder="" count="2" memberValueDatatype="130" unbalanced="0"/>
    <cacheHierarchy uniqueName="[OPEC Supply].[Column693]" caption="Column693" attribute="1" defaultMemberUniqueName="[OPEC Supply].[Column693].[All]" allUniqueName="[OPEC Supply].[Column693].[All]" dimensionUniqueName="[OPEC Supply]" displayFolder="" count="2" memberValueDatatype="130" unbalanced="0"/>
    <cacheHierarchy uniqueName="[OPEC Supply].[Column694]" caption="Column694" attribute="1" defaultMemberUniqueName="[OPEC Supply].[Column694].[All]" allUniqueName="[OPEC Supply].[Column694].[All]" dimensionUniqueName="[OPEC Supply]" displayFolder="" count="2" memberValueDatatype="130" unbalanced="0"/>
    <cacheHierarchy uniqueName="[OPEC Supply].[Column695]" caption="Column695" attribute="1" defaultMemberUniqueName="[OPEC Supply].[Column695].[All]" allUniqueName="[OPEC Supply].[Column695].[All]" dimensionUniqueName="[OPEC Supply]" displayFolder="" count="2" memberValueDatatype="130" unbalanced="0"/>
    <cacheHierarchy uniqueName="[OPEC Supply].[Column696]" caption="Column696" attribute="1" defaultMemberUniqueName="[OPEC Supply].[Column696].[All]" allUniqueName="[OPEC Supply].[Column696].[All]" dimensionUniqueName="[OPEC Supply]" displayFolder="" count="2" memberValueDatatype="130" unbalanced="0"/>
    <cacheHierarchy uniqueName="[OPEC Supply].[Column697]" caption="Column697" attribute="1" defaultMemberUniqueName="[OPEC Supply].[Column697].[All]" allUniqueName="[OPEC Supply].[Column697].[All]" dimensionUniqueName="[OPEC Supply]" displayFolder="" count="2" memberValueDatatype="130" unbalanced="0"/>
    <cacheHierarchy uniqueName="[OPEC Supply].[Column698]" caption="Column698" attribute="1" defaultMemberUniqueName="[OPEC Supply].[Column698].[All]" allUniqueName="[OPEC Supply].[Column698].[All]" dimensionUniqueName="[OPEC Supply]" displayFolder="" count="2" memberValueDatatype="130" unbalanced="0"/>
    <cacheHierarchy uniqueName="[OPEC Supply].[Column699]" caption="Column699" attribute="1" defaultMemberUniqueName="[OPEC Supply].[Column699].[All]" allUniqueName="[OPEC Supply].[Column699].[All]" dimensionUniqueName="[OPEC Supply]" displayFolder="" count="2" memberValueDatatype="130" unbalanced="0"/>
    <cacheHierarchy uniqueName="[OPEC Supply].[Column700]" caption="Column700" attribute="1" defaultMemberUniqueName="[OPEC Supply].[Column700].[All]" allUniqueName="[OPEC Supply].[Column700].[All]" dimensionUniqueName="[OPEC Supply]" displayFolder="" count="2" memberValueDatatype="130" unbalanced="0"/>
    <cacheHierarchy uniqueName="[OPEC Supply].[Column701]" caption="Column701" attribute="1" defaultMemberUniqueName="[OPEC Supply].[Column701].[All]" allUniqueName="[OPEC Supply].[Column701].[All]" dimensionUniqueName="[OPEC Supply]" displayFolder="" count="2" memberValueDatatype="130" unbalanced="0"/>
    <cacheHierarchy uniqueName="[OPEC Supply].[Column702]" caption="Column702" attribute="1" defaultMemberUniqueName="[OPEC Supply].[Column702].[All]" allUniqueName="[OPEC Supply].[Column702].[All]" dimensionUniqueName="[OPEC Supply]" displayFolder="" count="2" memberValueDatatype="130" unbalanced="0"/>
    <cacheHierarchy uniqueName="[OPEC Supply].[Column703]" caption="Column703" attribute="1" defaultMemberUniqueName="[OPEC Supply].[Column703].[All]" allUniqueName="[OPEC Supply].[Column703].[All]" dimensionUniqueName="[OPEC Supply]" displayFolder="" count="2" memberValueDatatype="130" unbalanced="0"/>
    <cacheHierarchy uniqueName="[OPEC Supply].[Column704]" caption="Column704" attribute="1" defaultMemberUniqueName="[OPEC Supply].[Column704].[All]" allUniqueName="[OPEC Supply].[Column704].[All]" dimensionUniqueName="[OPEC Supply]" displayFolder="" count="2" memberValueDatatype="130" unbalanced="0"/>
    <cacheHierarchy uniqueName="[OPEC Supply].[Column705]" caption="Column705" attribute="1" defaultMemberUniqueName="[OPEC Supply].[Column705].[All]" allUniqueName="[OPEC Supply].[Column705].[All]" dimensionUniqueName="[OPEC Supply]" displayFolder="" count="2" memberValueDatatype="130" unbalanced="0"/>
    <cacheHierarchy uniqueName="[OPEC Supply].[Column706]" caption="Column706" attribute="1" defaultMemberUniqueName="[OPEC Supply].[Column706].[All]" allUniqueName="[OPEC Supply].[Column706].[All]" dimensionUniqueName="[OPEC Supply]" displayFolder="" count="2" memberValueDatatype="130" unbalanced="0"/>
    <cacheHierarchy uniqueName="[OPEC Supply].[Column707]" caption="Column707" attribute="1" defaultMemberUniqueName="[OPEC Supply].[Column707].[All]" allUniqueName="[OPEC Supply].[Column707].[All]" dimensionUniqueName="[OPEC Supply]" displayFolder="" count="2" memberValueDatatype="130" unbalanced="0"/>
    <cacheHierarchy uniqueName="[OPEC Supply].[Column708]" caption="Column708" attribute="1" defaultMemberUniqueName="[OPEC Supply].[Column708].[All]" allUniqueName="[OPEC Supply].[Column708].[All]" dimensionUniqueName="[OPEC Supply]" displayFolder="" count="2" memberValueDatatype="130" unbalanced="0"/>
    <cacheHierarchy uniqueName="[OPEC Supply].[Column709]" caption="Column709" attribute="1" defaultMemberUniqueName="[OPEC Supply].[Column709].[All]" allUniqueName="[OPEC Supply].[Column709].[All]" dimensionUniqueName="[OPEC Supply]" displayFolder="" count="2" memberValueDatatype="130" unbalanced="0"/>
    <cacheHierarchy uniqueName="[OPEC Supply].[Column710]" caption="Column710" attribute="1" defaultMemberUniqueName="[OPEC Supply].[Column710].[All]" allUniqueName="[OPEC Supply].[Column710].[All]" dimensionUniqueName="[OPEC Supply]" displayFolder="" count="2" memberValueDatatype="130" unbalanced="0"/>
    <cacheHierarchy uniqueName="[OPEC Supply].[Column711]" caption="Column711" attribute="1" defaultMemberUniqueName="[OPEC Supply].[Column711].[All]" allUniqueName="[OPEC Supply].[Column711].[All]" dimensionUniqueName="[OPEC Supply]" displayFolder="" count="2" memberValueDatatype="130" unbalanced="0"/>
    <cacheHierarchy uniqueName="[OPEC Supply].[Column712]" caption="Column712" attribute="1" defaultMemberUniqueName="[OPEC Supply].[Column712].[All]" allUniqueName="[OPEC Supply].[Column712].[All]" dimensionUniqueName="[OPEC Supply]" displayFolder="" count="2" memberValueDatatype="130" unbalanced="0"/>
    <cacheHierarchy uniqueName="[OPEC Supply].[Column713]" caption="Column713" attribute="1" defaultMemberUniqueName="[OPEC Supply].[Column713].[All]" allUniqueName="[OPEC Supply].[Column713].[All]" dimensionUniqueName="[OPEC Supply]" displayFolder="" count="2" memberValueDatatype="130" unbalanced="0"/>
    <cacheHierarchy uniqueName="[OPEC Supply].[Column714]" caption="Column714" attribute="1" defaultMemberUniqueName="[OPEC Supply].[Column714].[All]" allUniqueName="[OPEC Supply].[Column714].[All]" dimensionUniqueName="[OPEC Supply]" displayFolder="" count="2" memberValueDatatype="130" unbalanced="0"/>
    <cacheHierarchy uniqueName="[OPEC Supply].[Column715]" caption="Column715" attribute="1" defaultMemberUniqueName="[OPEC Supply].[Column715].[All]" allUniqueName="[OPEC Supply].[Column715].[All]" dimensionUniqueName="[OPEC Supply]" displayFolder="" count="2" memberValueDatatype="130" unbalanced="0"/>
    <cacheHierarchy uniqueName="[OPEC Supply].[Column716]" caption="Column716" attribute="1" defaultMemberUniqueName="[OPEC Supply].[Column716].[All]" allUniqueName="[OPEC Supply].[Column716].[All]" dimensionUniqueName="[OPEC Supply]" displayFolder="" count="2" memberValueDatatype="130" unbalanced="0"/>
    <cacheHierarchy uniqueName="[OPEC Supply].[Column717]" caption="Column717" attribute="1" defaultMemberUniqueName="[OPEC Supply].[Column717].[All]" allUniqueName="[OPEC Supply].[Column717].[All]" dimensionUniqueName="[OPEC Supply]" displayFolder="" count="2" memberValueDatatype="130" unbalanced="0"/>
    <cacheHierarchy uniqueName="[OPEC Supply].[Column718]" caption="Column718" attribute="1" defaultMemberUniqueName="[OPEC Supply].[Column718].[All]" allUniqueName="[OPEC Supply].[Column718].[All]" dimensionUniqueName="[OPEC Supply]" displayFolder="" count="2" memberValueDatatype="130" unbalanced="0"/>
    <cacheHierarchy uniqueName="[OPEC Supply].[Column719]" caption="Column719" attribute="1" defaultMemberUniqueName="[OPEC Supply].[Column719].[All]" allUniqueName="[OPEC Supply].[Column719].[All]" dimensionUniqueName="[OPEC Supply]" displayFolder="" count="2" memberValueDatatype="130" unbalanced="0"/>
    <cacheHierarchy uniqueName="[OPEC Supply].[Column720]" caption="Column720" attribute="1" defaultMemberUniqueName="[OPEC Supply].[Column720].[All]" allUniqueName="[OPEC Supply].[Column720].[All]" dimensionUniqueName="[OPEC Supply]" displayFolder="" count="2" memberValueDatatype="130" unbalanced="0"/>
    <cacheHierarchy uniqueName="[OPEC Supply].[Column721]" caption="Column721" attribute="1" defaultMemberUniqueName="[OPEC Supply].[Column721].[All]" allUniqueName="[OPEC Supply].[Column721].[All]" dimensionUniqueName="[OPEC Supply]" displayFolder="" count="2" memberValueDatatype="130" unbalanced="0"/>
    <cacheHierarchy uniqueName="[OPEC Supply].[Column722]" caption="Column722" attribute="1" defaultMemberUniqueName="[OPEC Supply].[Column722].[All]" allUniqueName="[OPEC Supply].[Column722].[All]" dimensionUniqueName="[OPEC Supply]" displayFolder="" count="2" memberValueDatatype="130" unbalanced="0"/>
    <cacheHierarchy uniqueName="[OPEC Supply].[Column723]" caption="Column723" attribute="1" defaultMemberUniqueName="[OPEC Supply].[Column723].[All]" allUniqueName="[OPEC Supply].[Column723].[All]" dimensionUniqueName="[OPEC Supply]" displayFolder="" count="2" memberValueDatatype="130" unbalanced="0"/>
    <cacheHierarchy uniqueName="[OPEC Supply].[Column724]" caption="Column724" attribute="1" defaultMemberUniqueName="[OPEC Supply].[Column724].[All]" allUniqueName="[OPEC Supply].[Column724].[All]" dimensionUniqueName="[OPEC Supply]" displayFolder="" count="2" memberValueDatatype="130" unbalanced="0"/>
    <cacheHierarchy uniqueName="[OPEC Supply].[Column725]" caption="Column725" attribute="1" defaultMemberUniqueName="[OPEC Supply].[Column725].[All]" allUniqueName="[OPEC Supply].[Column725].[All]" dimensionUniqueName="[OPEC Supply]" displayFolder="" count="2" memberValueDatatype="130" unbalanced="0"/>
    <cacheHierarchy uniqueName="[OPEC Supply].[Column726]" caption="Column726" attribute="1" defaultMemberUniqueName="[OPEC Supply].[Column726].[All]" allUniqueName="[OPEC Supply].[Column726].[All]" dimensionUniqueName="[OPEC Supply]" displayFolder="" count="2" memberValueDatatype="130" unbalanced="0"/>
    <cacheHierarchy uniqueName="[OPEC Supply].[Column727]" caption="Column727" attribute="1" defaultMemberUniqueName="[OPEC Supply].[Column727].[All]" allUniqueName="[OPEC Supply].[Column727].[All]" dimensionUniqueName="[OPEC Supply]" displayFolder="" count="2" memberValueDatatype="130" unbalanced="0"/>
    <cacheHierarchy uniqueName="[OPEC Supply].[Column728]" caption="Column728" attribute="1" defaultMemberUniqueName="[OPEC Supply].[Column728].[All]" allUniqueName="[OPEC Supply].[Column728].[All]" dimensionUniqueName="[OPEC Supply]" displayFolder="" count="2" memberValueDatatype="130" unbalanced="0"/>
    <cacheHierarchy uniqueName="[OPEC Supply].[Column729]" caption="Column729" attribute="1" defaultMemberUniqueName="[OPEC Supply].[Column729].[All]" allUniqueName="[OPEC Supply].[Column729].[All]" dimensionUniqueName="[OPEC Supply]" displayFolder="" count="2" memberValueDatatype="130" unbalanced="0"/>
    <cacheHierarchy uniqueName="[OPEC Supply].[Column730]" caption="Column730" attribute="1" defaultMemberUniqueName="[OPEC Supply].[Column730].[All]" allUniqueName="[OPEC Supply].[Column730].[All]" dimensionUniqueName="[OPEC Supply]" displayFolder="" count="2" memberValueDatatype="130" unbalanced="0"/>
    <cacheHierarchy uniqueName="[OPEC Supply].[Column731]" caption="Column731" attribute="1" defaultMemberUniqueName="[OPEC Supply].[Column731].[All]" allUniqueName="[OPEC Supply].[Column731].[All]" dimensionUniqueName="[OPEC Supply]" displayFolder="" count="2" memberValueDatatype="130" unbalanced="0"/>
    <cacheHierarchy uniqueName="[OPEC Supply].[Column732]" caption="Column732" attribute="1" defaultMemberUniqueName="[OPEC Supply].[Column732].[All]" allUniqueName="[OPEC Supply].[Column732].[All]" dimensionUniqueName="[OPEC Supply]" displayFolder="" count="2" memberValueDatatype="130" unbalanced="0"/>
    <cacheHierarchy uniqueName="[OPEC Supply].[Column733]" caption="Column733" attribute="1" defaultMemberUniqueName="[OPEC Supply].[Column733].[All]" allUniqueName="[OPEC Supply].[Column733].[All]" dimensionUniqueName="[OPEC Supply]" displayFolder="" count="2" memberValueDatatype="130" unbalanced="0"/>
    <cacheHierarchy uniqueName="[OPEC Supply].[Column734]" caption="Column734" attribute="1" defaultMemberUniqueName="[OPEC Supply].[Column734].[All]" allUniqueName="[OPEC Supply].[Column734].[All]" dimensionUniqueName="[OPEC Supply]" displayFolder="" count="2" memberValueDatatype="130" unbalanced="0"/>
    <cacheHierarchy uniqueName="[OPEC Supply].[Column735]" caption="Column735" attribute="1" defaultMemberUniqueName="[OPEC Supply].[Column735].[All]" allUniqueName="[OPEC Supply].[Column735].[All]" dimensionUniqueName="[OPEC Supply]" displayFolder="" count="2" memberValueDatatype="130" unbalanced="0"/>
    <cacheHierarchy uniqueName="[OPEC Supply].[Column736]" caption="Column736" attribute="1" defaultMemberUniqueName="[OPEC Supply].[Column736].[All]" allUniqueName="[OPEC Supply].[Column736].[All]" dimensionUniqueName="[OPEC Supply]" displayFolder="" count="2" memberValueDatatype="130" unbalanced="0"/>
    <cacheHierarchy uniqueName="[OPEC Supply].[Column737]" caption="Column737" attribute="1" defaultMemberUniqueName="[OPEC Supply].[Column737].[All]" allUniqueName="[OPEC Supply].[Column737].[All]" dimensionUniqueName="[OPEC Supply]" displayFolder="" count="2" memberValueDatatype="130" unbalanced="0"/>
    <cacheHierarchy uniqueName="[OPEC Supply].[Column738]" caption="Column738" attribute="1" defaultMemberUniqueName="[OPEC Supply].[Column738].[All]" allUniqueName="[OPEC Supply].[Column738].[All]" dimensionUniqueName="[OPEC Supply]" displayFolder="" count="2" memberValueDatatype="130" unbalanced="0"/>
    <cacheHierarchy uniqueName="[OPEC Supply].[Column739]" caption="Column739" attribute="1" defaultMemberUniqueName="[OPEC Supply].[Column739].[All]" allUniqueName="[OPEC Supply].[Column739].[All]" dimensionUniqueName="[OPEC Supply]" displayFolder="" count="2" memberValueDatatype="130" unbalanced="0"/>
    <cacheHierarchy uniqueName="[OPEC Supply].[Column740]" caption="Column740" attribute="1" defaultMemberUniqueName="[OPEC Supply].[Column740].[All]" allUniqueName="[OPEC Supply].[Column740].[All]" dimensionUniqueName="[OPEC Supply]" displayFolder="" count="2" memberValueDatatype="130" unbalanced="0"/>
    <cacheHierarchy uniqueName="[OPEC Supply].[Column741]" caption="Column741" attribute="1" defaultMemberUniqueName="[OPEC Supply].[Column741].[All]" allUniqueName="[OPEC Supply].[Column741].[All]" dimensionUniqueName="[OPEC Supply]" displayFolder="" count="2" memberValueDatatype="130" unbalanced="0"/>
    <cacheHierarchy uniqueName="[OPEC Supply].[Column742]" caption="Column742" attribute="1" defaultMemberUniqueName="[OPEC Supply].[Column742].[All]" allUniqueName="[OPEC Supply].[Column742].[All]" dimensionUniqueName="[OPEC Supply]" displayFolder="" count="2" memberValueDatatype="130" unbalanced="0"/>
    <cacheHierarchy uniqueName="[OPEC Supply].[Column743]" caption="Column743" attribute="1" defaultMemberUniqueName="[OPEC Supply].[Column743].[All]" allUniqueName="[OPEC Supply].[Column743].[All]" dimensionUniqueName="[OPEC Supply]" displayFolder="" count="2" memberValueDatatype="130" unbalanced="0"/>
    <cacheHierarchy uniqueName="[OPEC Supply].[Column744]" caption="Column744" attribute="1" defaultMemberUniqueName="[OPEC Supply].[Column744].[All]" allUniqueName="[OPEC Supply].[Column744].[All]" dimensionUniqueName="[OPEC Supply]" displayFolder="" count="2" memberValueDatatype="130" unbalanced="0"/>
    <cacheHierarchy uniqueName="[OPEC Supply].[Column745]" caption="Column745" attribute="1" defaultMemberUniqueName="[OPEC Supply].[Column745].[All]" allUniqueName="[OPEC Supply].[Column745].[All]" dimensionUniqueName="[OPEC Supply]" displayFolder="" count="2" memberValueDatatype="130" unbalanced="0"/>
    <cacheHierarchy uniqueName="[OPEC Supply].[Column746]" caption="Column746" attribute="1" defaultMemberUniqueName="[OPEC Supply].[Column746].[All]" allUniqueName="[OPEC Supply].[Column746].[All]" dimensionUniqueName="[OPEC Supply]" displayFolder="" count="2" memberValueDatatype="130" unbalanced="0"/>
    <cacheHierarchy uniqueName="[OPEC Supply].[Column747]" caption="Column747" attribute="1" defaultMemberUniqueName="[OPEC Supply].[Column747].[All]" allUniqueName="[OPEC Supply].[Column747].[All]" dimensionUniqueName="[OPEC Supply]" displayFolder="" count="2" memberValueDatatype="130" unbalanced="0"/>
    <cacheHierarchy uniqueName="[OPEC Supply].[Column748]" caption="Column748" attribute="1" defaultMemberUniqueName="[OPEC Supply].[Column748].[All]" allUniqueName="[OPEC Supply].[Column748].[All]" dimensionUniqueName="[OPEC Supply]" displayFolder="" count="2" memberValueDatatype="130" unbalanced="0"/>
    <cacheHierarchy uniqueName="[OPEC Supply].[Column749]" caption="Column749" attribute="1" defaultMemberUniqueName="[OPEC Supply].[Column749].[All]" allUniqueName="[OPEC Supply].[Column749].[All]" dimensionUniqueName="[OPEC Supply]" displayFolder="" count="2" memberValueDatatype="130" unbalanced="0"/>
    <cacheHierarchy uniqueName="[OPEC Supply].[Column750]" caption="Column750" attribute="1" defaultMemberUniqueName="[OPEC Supply].[Column750].[All]" allUniqueName="[OPEC Supply].[Column750].[All]" dimensionUniqueName="[OPEC Supply]" displayFolder="" count="2" memberValueDatatype="130" unbalanced="0"/>
    <cacheHierarchy uniqueName="[OPEC Supply].[Column751]" caption="Column751" attribute="1" defaultMemberUniqueName="[OPEC Supply].[Column751].[All]" allUniqueName="[OPEC Supply].[Column751].[All]" dimensionUniqueName="[OPEC Supply]" displayFolder="" count="2" memberValueDatatype="130" unbalanced="0"/>
    <cacheHierarchy uniqueName="[OPEC Supply].[Column752]" caption="Column752" attribute="1" defaultMemberUniqueName="[OPEC Supply].[Column752].[All]" allUniqueName="[OPEC Supply].[Column752].[All]" dimensionUniqueName="[OPEC Supply]" displayFolder="" count="2" memberValueDatatype="130" unbalanced="0"/>
    <cacheHierarchy uniqueName="[OPEC Supply].[Column753]" caption="Column753" attribute="1" defaultMemberUniqueName="[OPEC Supply].[Column753].[All]" allUniqueName="[OPEC Supply].[Column753].[All]" dimensionUniqueName="[OPEC Supply]" displayFolder="" count="2" memberValueDatatype="130" unbalanced="0"/>
    <cacheHierarchy uniqueName="[OPEC Supply].[Column754]" caption="Column754" attribute="1" defaultMemberUniqueName="[OPEC Supply].[Column754].[All]" allUniqueName="[OPEC Supply].[Column754].[All]" dimensionUniqueName="[OPEC Supply]" displayFolder="" count="2" memberValueDatatype="130" unbalanced="0"/>
    <cacheHierarchy uniqueName="[OPEC Supply].[Column755]" caption="Column755" attribute="1" defaultMemberUniqueName="[OPEC Supply].[Column755].[All]" allUniqueName="[OPEC Supply].[Column755].[All]" dimensionUniqueName="[OPEC Supply]" displayFolder="" count="2" memberValueDatatype="130" unbalanced="0"/>
    <cacheHierarchy uniqueName="[OPEC Supply].[Column756]" caption="Column756" attribute="1" defaultMemberUniqueName="[OPEC Supply].[Column756].[All]" allUniqueName="[OPEC Supply].[Column756].[All]" dimensionUniqueName="[OPEC Supply]" displayFolder="" count="2" memberValueDatatype="130" unbalanced="0"/>
    <cacheHierarchy uniqueName="[OPEC Supply].[Column757]" caption="Column757" attribute="1" defaultMemberUniqueName="[OPEC Supply].[Column757].[All]" allUniqueName="[OPEC Supply].[Column757].[All]" dimensionUniqueName="[OPEC Supply]" displayFolder="" count="2" memberValueDatatype="130" unbalanced="0"/>
    <cacheHierarchy uniqueName="[OPEC Supply].[Column758]" caption="Column758" attribute="1" defaultMemberUniqueName="[OPEC Supply].[Column758].[All]" allUniqueName="[OPEC Supply].[Column758].[All]" dimensionUniqueName="[OPEC Supply]" displayFolder="" count="2" memberValueDatatype="130" unbalanced="0"/>
    <cacheHierarchy uniqueName="[OPEC Supply].[Column759]" caption="Column759" attribute="1" defaultMemberUniqueName="[OPEC Supply].[Column759].[All]" allUniqueName="[OPEC Supply].[Column759].[All]" dimensionUniqueName="[OPEC Supply]" displayFolder="" count="2" memberValueDatatype="130" unbalanced="0"/>
    <cacheHierarchy uniqueName="[OPEC Supply].[Column760]" caption="Column760" attribute="1" defaultMemberUniqueName="[OPEC Supply].[Column760].[All]" allUniqueName="[OPEC Supply].[Column760].[All]" dimensionUniqueName="[OPEC Supply]" displayFolder="" count="2" memberValueDatatype="130" unbalanced="0"/>
    <cacheHierarchy uniqueName="[OPEC Supply].[Column761]" caption="Column761" attribute="1" defaultMemberUniqueName="[OPEC Supply].[Column761].[All]" allUniqueName="[OPEC Supply].[Column761].[All]" dimensionUniqueName="[OPEC Supply]" displayFolder="" count="2" memberValueDatatype="130" unbalanced="0"/>
    <cacheHierarchy uniqueName="[OPEC Supply].[Column762]" caption="Column762" attribute="1" defaultMemberUniqueName="[OPEC Supply].[Column762].[All]" allUniqueName="[OPEC Supply].[Column762].[All]" dimensionUniqueName="[OPEC Supply]" displayFolder="" count="2" memberValueDatatype="130" unbalanced="0"/>
    <cacheHierarchy uniqueName="[OPEC Supply].[Column763]" caption="Column763" attribute="1" defaultMemberUniqueName="[OPEC Supply].[Column763].[All]" allUniqueName="[OPEC Supply].[Column763].[All]" dimensionUniqueName="[OPEC Supply]" displayFolder="" count="2" memberValueDatatype="130" unbalanced="0"/>
    <cacheHierarchy uniqueName="[OPEC Supply].[Column764]" caption="Column764" attribute="1" defaultMemberUniqueName="[OPEC Supply].[Column764].[All]" allUniqueName="[OPEC Supply].[Column764].[All]" dimensionUniqueName="[OPEC Supply]" displayFolder="" count="2" memberValueDatatype="130" unbalanced="0"/>
    <cacheHierarchy uniqueName="[OPEC Supply].[Column765]" caption="Column765" attribute="1" defaultMemberUniqueName="[OPEC Supply].[Column765].[All]" allUniqueName="[OPEC Supply].[Column765].[All]" dimensionUniqueName="[OPEC Supply]" displayFolder="" count="2" memberValueDatatype="130" unbalanced="0"/>
    <cacheHierarchy uniqueName="[OPEC Supply].[Column766]" caption="Column766" attribute="1" defaultMemberUniqueName="[OPEC Supply].[Column766].[All]" allUniqueName="[OPEC Supply].[Column766].[All]" dimensionUniqueName="[OPEC Supply]" displayFolder="" count="2" memberValueDatatype="130" unbalanced="0"/>
    <cacheHierarchy uniqueName="[OPEC Supply].[Column767]" caption="Column767" attribute="1" defaultMemberUniqueName="[OPEC Supply].[Column767].[All]" allUniqueName="[OPEC Supply].[Column767].[All]" dimensionUniqueName="[OPEC Supply]" displayFolder="" count="2" memberValueDatatype="130" unbalanced="0"/>
    <cacheHierarchy uniqueName="[OPEC Supply].[Column768]" caption="Column768" attribute="1" defaultMemberUniqueName="[OPEC Supply].[Column768].[All]" allUniqueName="[OPEC Supply].[Column768].[All]" dimensionUniqueName="[OPEC Supply]" displayFolder="" count="2" memberValueDatatype="130" unbalanced="0"/>
    <cacheHierarchy uniqueName="[OPEC Supply].[Column769]" caption="Column769" attribute="1" defaultMemberUniqueName="[OPEC Supply].[Column769].[All]" allUniqueName="[OPEC Supply].[Column769].[All]" dimensionUniqueName="[OPEC Supply]" displayFolder="" count="2" memberValueDatatype="130" unbalanced="0"/>
    <cacheHierarchy uniqueName="[OPEC Supply].[Column770]" caption="Column770" attribute="1" defaultMemberUniqueName="[OPEC Supply].[Column770].[All]" allUniqueName="[OPEC Supply].[Column770].[All]" dimensionUniqueName="[OPEC Supply]" displayFolder="" count="2" memberValueDatatype="130" unbalanced="0"/>
    <cacheHierarchy uniqueName="[OPEC Supply].[Column771]" caption="Column771" attribute="1" defaultMemberUniqueName="[OPEC Supply].[Column771].[All]" allUniqueName="[OPEC Supply].[Column771].[All]" dimensionUniqueName="[OPEC Supply]" displayFolder="" count="2" memberValueDatatype="130" unbalanced="0"/>
    <cacheHierarchy uniqueName="[OPEC Supply].[Column772]" caption="Column772" attribute="1" defaultMemberUniqueName="[OPEC Supply].[Column772].[All]" allUniqueName="[OPEC Supply].[Column772].[All]" dimensionUniqueName="[OPEC Supply]" displayFolder="" count="2" memberValueDatatype="130" unbalanced="0"/>
    <cacheHierarchy uniqueName="[OPEC Supply].[Column773]" caption="Column773" attribute="1" defaultMemberUniqueName="[OPEC Supply].[Column773].[All]" allUniqueName="[OPEC Supply].[Column773].[All]" dimensionUniqueName="[OPEC Supply]" displayFolder="" count="2" memberValueDatatype="130" unbalanced="0"/>
    <cacheHierarchy uniqueName="[OPEC Supply].[Column774]" caption="Column774" attribute="1" defaultMemberUniqueName="[OPEC Supply].[Column774].[All]" allUniqueName="[OPEC Supply].[Column774].[All]" dimensionUniqueName="[OPEC Supply]" displayFolder="" count="2" memberValueDatatype="130" unbalanced="0"/>
    <cacheHierarchy uniqueName="[OPEC Supply].[Column775]" caption="Column775" attribute="1" defaultMemberUniqueName="[OPEC Supply].[Column775].[All]" allUniqueName="[OPEC Supply].[Column775].[All]" dimensionUniqueName="[OPEC Supply]" displayFolder="" count="2" memberValueDatatype="130" unbalanced="0"/>
    <cacheHierarchy uniqueName="[OPEC Supply].[Column776]" caption="Column776" attribute="1" defaultMemberUniqueName="[OPEC Supply].[Column776].[All]" allUniqueName="[OPEC Supply].[Column776].[All]" dimensionUniqueName="[OPEC Supply]" displayFolder="" count="2" memberValueDatatype="130" unbalanced="0"/>
    <cacheHierarchy uniqueName="[OPEC Supply].[Column777]" caption="Column777" attribute="1" defaultMemberUniqueName="[OPEC Supply].[Column777].[All]" allUniqueName="[OPEC Supply].[Column777].[All]" dimensionUniqueName="[OPEC Supply]" displayFolder="" count="2" memberValueDatatype="130" unbalanced="0"/>
    <cacheHierarchy uniqueName="[OPEC Supply].[Column778]" caption="Column778" attribute="1" defaultMemberUniqueName="[OPEC Supply].[Column778].[All]" allUniqueName="[OPEC Supply].[Column778].[All]" dimensionUniqueName="[OPEC Supply]" displayFolder="" count="2" memberValueDatatype="130" unbalanced="0"/>
    <cacheHierarchy uniqueName="[OPEC Supply].[Column779]" caption="Column779" attribute="1" defaultMemberUniqueName="[OPEC Supply].[Column779].[All]" allUniqueName="[OPEC Supply].[Column779].[All]" dimensionUniqueName="[OPEC Supply]" displayFolder="" count="2" memberValueDatatype="130" unbalanced="0"/>
    <cacheHierarchy uniqueName="[OPEC Supply].[Column780]" caption="Column780" attribute="1" defaultMemberUniqueName="[OPEC Supply].[Column780].[All]" allUniqueName="[OPEC Supply].[Column780].[All]" dimensionUniqueName="[OPEC Supply]" displayFolder="" count="2" memberValueDatatype="130" unbalanced="0"/>
    <cacheHierarchy uniqueName="[OPEC Supply].[Column781]" caption="Column781" attribute="1" defaultMemberUniqueName="[OPEC Supply].[Column781].[All]" allUniqueName="[OPEC Supply].[Column781].[All]" dimensionUniqueName="[OPEC Supply]" displayFolder="" count="2" memberValueDatatype="130" unbalanced="0"/>
    <cacheHierarchy uniqueName="[OPEC Supply].[Column782]" caption="Column782" attribute="1" defaultMemberUniqueName="[OPEC Supply].[Column782].[All]" allUniqueName="[OPEC Supply].[Column782].[All]" dimensionUniqueName="[OPEC Supply]" displayFolder="" count="2" memberValueDatatype="130" unbalanced="0"/>
    <cacheHierarchy uniqueName="[OPEC Supply].[Column783]" caption="Column783" attribute="1" defaultMemberUniqueName="[OPEC Supply].[Column783].[All]" allUniqueName="[OPEC Supply].[Column783].[All]" dimensionUniqueName="[OPEC Supply]" displayFolder="" count="2" memberValueDatatype="130" unbalanced="0"/>
    <cacheHierarchy uniqueName="[OPEC Supply].[Column784]" caption="Column784" attribute="1" defaultMemberUniqueName="[OPEC Supply].[Column784].[All]" allUniqueName="[OPEC Supply].[Column784].[All]" dimensionUniqueName="[OPEC Supply]" displayFolder="" count="2" memberValueDatatype="130" unbalanced="0"/>
    <cacheHierarchy uniqueName="[OPEC Supply].[Column785]" caption="Column785" attribute="1" defaultMemberUniqueName="[OPEC Supply].[Column785].[All]" allUniqueName="[OPEC Supply].[Column785].[All]" dimensionUniqueName="[OPEC Supply]" displayFolder="" count="2" memberValueDatatype="130" unbalanced="0"/>
    <cacheHierarchy uniqueName="[OPEC Supply].[Column786]" caption="Column786" attribute="1" defaultMemberUniqueName="[OPEC Supply].[Column786].[All]" allUniqueName="[OPEC Supply].[Column786].[All]" dimensionUniqueName="[OPEC Supply]" displayFolder="" count="2" memberValueDatatype="130" unbalanced="0"/>
    <cacheHierarchy uniqueName="[OPEC Supply].[Column787]" caption="Column787" attribute="1" defaultMemberUniqueName="[OPEC Supply].[Column787].[All]" allUniqueName="[OPEC Supply].[Column787].[All]" dimensionUniqueName="[OPEC Supply]" displayFolder="" count="2" memberValueDatatype="130" unbalanced="0"/>
    <cacheHierarchy uniqueName="[OPEC Supply].[Column788]" caption="Column788" attribute="1" defaultMemberUniqueName="[OPEC Supply].[Column788].[All]" allUniqueName="[OPEC Supply].[Column788].[All]" dimensionUniqueName="[OPEC Supply]" displayFolder="" count="2" memberValueDatatype="130" unbalanced="0"/>
    <cacheHierarchy uniqueName="[OPEC Supply].[Column789]" caption="Column789" attribute="1" defaultMemberUniqueName="[OPEC Supply].[Column789].[All]" allUniqueName="[OPEC Supply].[Column789].[All]" dimensionUniqueName="[OPEC Supply]" displayFolder="" count="2" memberValueDatatype="130" unbalanced="0"/>
    <cacheHierarchy uniqueName="[OPEC Supply].[Column790]" caption="Column790" attribute="1" defaultMemberUniqueName="[OPEC Supply].[Column790].[All]" allUniqueName="[OPEC Supply].[Column790].[All]" dimensionUniqueName="[OPEC Supply]" displayFolder="" count="2" memberValueDatatype="130" unbalanced="0"/>
    <cacheHierarchy uniqueName="[OPEC Supply].[Column791]" caption="Column791" attribute="1" defaultMemberUniqueName="[OPEC Supply].[Column791].[All]" allUniqueName="[OPEC Supply].[Column791].[All]" dimensionUniqueName="[OPEC Supply]" displayFolder="" count="2" memberValueDatatype="130" unbalanced="0"/>
    <cacheHierarchy uniqueName="[OPEC Supply].[Column792]" caption="Column792" attribute="1" defaultMemberUniqueName="[OPEC Supply].[Column792].[All]" allUniqueName="[OPEC Supply].[Column792].[All]" dimensionUniqueName="[OPEC Supply]" displayFolder="" count="2" memberValueDatatype="130" unbalanced="0"/>
    <cacheHierarchy uniqueName="[OPEC Supply].[Column793]" caption="Column793" attribute="1" defaultMemberUniqueName="[OPEC Supply].[Column793].[All]" allUniqueName="[OPEC Supply].[Column793].[All]" dimensionUniqueName="[OPEC Supply]" displayFolder="" count="2" memberValueDatatype="130" unbalanced="0"/>
    <cacheHierarchy uniqueName="[OPEC Supply].[Column794]" caption="Column794" attribute="1" defaultMemberUniqueName="[OPEC Supply].[Column794].[All]" allUniqueName="[OPEC Supply].[Column794].[All]" dimensionUniqueName="[OPEC Supply]" displayFolder="" count="2" memberValueDatatype="130" unbalanced="0"/>
    <cacheHierarchy uniqueName="[OPEC Supply].[Column795]" caption="Column795" attribute="1" defaultMemberUniqueName="[OPEC Supply].[Column795].[All]" allUniqueName="[OPEC Supply].[Column795].[All]" dimensionUniqueName="[OPEC Supply]" displayFolder="" count="2" memberValueDatatype="130" unbalanced="0"/>
    <cacheHierarchy uniqueName="[OPEC Supply].[Column796]" caption="Column796" attribute="1" defaultMemberUniqueName="[OPEC Supply].[Column796].[All]" allUniqueName="[OPEC Supply].[Column796].[All]" dimensionUniqueName="[OPEC Supply]" displayFolder="" count="2" memberValueDatatype="130" unbalanced="0"/>
    <cacheHierarchy uniqueName="[OPEC Supply].[Column797]" caption="Column797" attribute="1" defaultMemberUniqueName="[OPEC Supply].[Column797].[All]" allUniqueName="[OPEC Supply].[Column797].[All]" dimensionUniqueName="[OPEC Supply]" displayFolder="" count="2" memberValueDatatype="130" unbalanced="0"/>
    <cacheHierarchy uniqueName="[OPEC Supply].[Column798]" caption="Column798" attribute="1" defaultMemberUniqueName="[OPEC Supply].[Column798].[All]" allUniqueName="[OPEC Supply].[Column798].[All]" dimensionUniqueName="[OPEC Supply]" displayFolder="" count="2" memberValueDatatype="130" unbalanced="0"/>
    <cacheHierarchy uniqueName="[OPEC Supply].[Column799]" caption="Column799" attribute="1" defaultMemberUniqueName="[OPEC Supply].[Column799].[All]" allUniqueName="[OPEC Supply].[Column799].[All]" dimensionUniqueName="[OPEC Supply]" displayFolder="" count="2" memberValueDatatype="130" unbalanced="0"/>
    <cacheHierarchy uniqueName="[OPEC Supply].[Column800]" caption="Column800" attribute="1" defaultMemberUniqueName="[OPEC Supply].[Column800].[All]" allUniqueName="[OPEC Supply].[Column800].[All]" dimensionUniqueName="[OPEC Supply]" displayFolder="" count="2" memberValueDatatype="130" unbalanced="0"/>
    <cacheHierarchy uniqueName="[OPEC Supply].[Column801]" caption="Column801" attribute="1" defaultMemberUniqueName="[OPEC Supply].[Column801].[All]" allUniqueName="[OPEC Supply].[Column801].[All]" dimensionUniqueName="[OPEC Supply]" displayFolder="" count="2" memberValueDatatype="130" unbalanced="0"/>
    <cacheHierarchy uniqueName="[OPEC Supply].[Column802]" caption="Column802" attribute="1" defaultMemberUniqueName="[OPEC Supply].[Column802].[All]" allUniqueName="[OPEC Supply].[Column802].[All]" dimensionUniqueName="[OPEC Supply]" displayFolder="" count="2" memberValueDatatype="130" unbalanced="0"/>
    <cacheHierarchy uniqueName="[OPEC Supply].[Column803]" caption="Column803" attribute="1" defaultMemberUniqueName="[OPEC Supply].[Column803].[All]" allUniqueName="[OPEC Supply].[Column803].[All]" dimensionUniqueName="[OPEC Supply]" displayFolder="" count="2" memberValueDatatype="130" unbalanced="0"/>
    <cacheHierarchy uniqueName="[OPEC Supply].[Column804]" caption="Column804" attribute="1" defaultMemberUniqueName="[OPEC Supply].[Column804].[All]" allUniqueName="[OPEC Supply].[Column804].[All]" dimensionUniqueName="[OPEC Supply]" displayFolder="" count="2" memberValueDatatype="130" unbalanced="0"/>
    <cacheHierarchy uniqueName="[OPEC Supply].[Column805]" caption="Column805" attribute="1" defaultMemberUniqueName="[OPEC Supply].[Column805].[All]" allUniqueName="[OPEC Supply].[Column805].[All]" dimensionUniqueName="[OPEC Supply]" displayFolder="" count="2" memberValueDatatype="130" unbalanced="0"/>
    <cacheHierarchy uniqueName="[OPEC Supply].[Column806]" caption="Column806" attribute="1" defaultMemberUniqueName="[OPEC Supply].[Column806].[All]" allUniqueName="[OPEC Supply].[Column806].[All]" dimensionUniqueName="[OPEC Supply]" displayFolder="" count="2" memberValueDatatype="130" unbalanced="0"/>
    <cacheHierarchy uniqueName="[OPEC Supply].[Column807]" caption="Column807" attribute="1" defaultMemberUniqueName="[OPEC Supply].[Column807].[All]" allUniqueName="[OPEC Supply].[Column807].[All]" dimensionUniqueName="[OPEC Supply]" displayFolder="" count="2" memberValueDatatype="130" unbalanced="0"/>
    <cacheHierarchy uniqueName="[OPEC Supply].[Column808]" caption="Column808" attribute="1" defaultMemberUniqueName="[OPEC Supply].[Column808].[All]" allUniqueName="[OPEC Supply].[Column808].[All]" dimensionUniqueName="[OPEC Supply]" displayFolder="" count="2" memberValueDatatype="130" unbalanced="0"/>
    <cacheHierarchy uniqueName="[OPEC Supply].[Column809]" caption="Column809" attribute="1" defaultMemberUniqueName="[OPEC Supply].[Column809].[All]" allUniqueName="[OPEC Supply].[Column809].[All]" dimensionUniqueName="[OPEC Supply]" displayFolder="" count="2" memberValueDatatype="130" unbalanced="0"/>
    <cacheHierarchy uniqueName="[OPEC Supply].[Column810]" caption="Column810" attribute="1" defaultMemberUniqueName="[OPEC Supply].[Column810].[All]" allUniqueName="[OPEC Supply].[Column810].[All]" dimensionUniqueName="[OPEC Supply]" displayFolder="" count="2" memberValueDatatype="130" unbalanced="0"/>
    <cacheHierarchy uniqueName="[OPEC Supply].[Column811]" caption="Column811" attribute="1" defaultMemberUniqueName="[OPEC Supply].[Column811].[All]" allUniqueName="[OPEC Supply].[Column811].[All]" dimensionUniqueName="[OPEC Supply]" displayFolder="" count="2" memberValueDatatype="130" unbalanced="0"/>
    <cacheHierarchy uniqueName="[OPEC Supply].[Column812]" caption="Column812" attribute="1" defaultMemberUniqueName="[OPEC Supply].[Column812].[All]" allUniqueName="[OPEC Supply].[Column812].[All]" dimensionUniqueName="[OPEC Supply]" displayFolder="" count="2" memberValueDatatype="130" unbalanced="0"/>
    <cacheHierarchy uniqueName="[OPEC Supply].[Column813]" caption="Column813" attribute="1" defaultMemberUniqueName="[OPEC Supply].[Column813].[All]" allUniqueName="[OPEC Supply].[Column813].[All]" dimensionUniqueName="[OPEC Supply]" displayFolder="" count="2" memberValueDatatype="130" unbalanced="0"/>
    <cacheHierarchy uniqueName="[OPEC Supply].[Column814]" caption="Column814" attribute="1" defaultMemberUniqueName="[OPEC Supply].[Column814].[All]" allUniqueName="[OPEC Supply].[Column814].[All]" dimensionUniqueName="[OPEC Supply]" displayFolder="" count="2" memberValueDatatype="130" unbalanced="0"/>
    <cacheHierarchy uniqueName="[OPEC Supply].[Column815]" caption="Column815" attribute="1" defaultMemberUniqueName="[OPEC Supply].[Column815].[All]" allUniqueName="[OPEC Supply].[Column815].[All]" dimensionUniqueName="[OPEC Supply]" displayFolder="" count="2" memberValueDatatype="130" unbalanced="0"/>
    <cacheHierarchy uniqueName="[OPEC Supply].[Column816]" caption="Column816" attribute="1" defaultMemberUniqueName="[OPEC Supply].[Column816].[All]" allUniqueName="[OPEC Supply].[Column816].[All]" dimensionUniqueName="[OPEC Supply]" displayFolder="" count="2" memberValueDatatype="130" unbalanced="0"/>
    <cacheHierarchy uniqueName="[OPEC Supply].[Column817]" caption="Column817" attribute="1" defaultMemberUniqueName="[OPEC Supply].[Column817].[All]" allUniqueName="[OPEC Supply].[Column817].[All]" dimensionUniqueName="[OPEC Supply]" displayFolder="" count="2" memberValueDatatype="130" unbalanced="0"/>
    <cacheHierarchy uniqueName="[OPEC Supply].[Column818]" caption="Column818" attribute="1" defaultMemberUniqueName="[OPEC Supply].[Column818].[All]" allUniqueName="[OPEC Supply].[Column818].[All]" dimensionUniqueName="[OPEC Supply]" displayFolder="" count="2" memberValueDatatype="130" unbalanced="0"/>
    <cacheHierarchy uniqueName="[OPEC Supply].[Column819]" caption="Column819" attribute="1" defaultMemberUniqueName="[OPEC Supply].[Column819].[All]" allUniqueName="[OPEC Supply].[Column819].[All]" dimensionUniqueName="[OPEC Supply]" displayFolder="" count="2" memberValueDatatype="130" unbalanced="0"/>
    <cacheHierarchy uniqueName="[OPEC Supply].[Column820]" caption="Column820" attribute="1" defaultMemberUniqueName="[OPEC Supply].[Column820].[All]" allUniqueName="[OPEC Supply].[Column820].[All]" dimensionUniqueName="[OPEC Supply]" displayFolder="" count="2" memberValueDatatype="130" unbalanced="0"/>
    <cacheHierarchy uniqueName="[OPEC Supply].[Column821]" caption="Column821" attribute="1" defaultMemberUniqueName="[OPEC Supply].[Column821].[All]" allUniqueName="[OPEC Supply].[Column821].[All]" dimensionUniqueName="[OPEC Supply]" displayFolder="" count="2" memberValueDatatype="130" unbalanced="0"/>
    <cacheHierarchy uniqueName="[OPEC Supply].[Column822]" caption="Column822" attribute="1" defaultMemberUniqueName="[OPEC Supply].[Column822].[All]" allUniqueName="[OPEC Supply].[Column822].[All]" dimensionUniqueName="[OPEC Supply]" displayFolder="" count="2" memberValueDatatype="130" unbalanced="0"/>
    <cacheHierarchy uniqueName="[OPEC Supply].[Column823]" caption="Column823" attribute="1" defaultMemberUniqueName="[OPEC Supply].[Column823].[All]" allUniqueName="[OPEC Supply].[Column823].[All]" dimensionUniqueName="[OPEC Supply]" displayFolder="" count="2" memberValueDatatype="130" unbalanced="0"/>
    <cacheHierarchy uniqueName="[OPEC Supply].[Column824]" caption="Column824" attribute="1" defaultMemberUniqueName="[OPEC Supply].[Column824].[All]" allUniqueName="[OPEC Supply].[Column824].[All]" dimensionUniqueName="[OPEC Supply]" displayFolder="" count="2" memberValueDatatype="130" unbalanced="0"/>
    <cacheHierarchy uniqueName="[OPEC Supply].[Column825]" caption="Column825" attribute="1" defaultMemberUniqueName="[OPEC Supply].[Column825].[All]" allUniqueName="[OPEC Supply].[Column825].[All]" dimensionUniqueName="[OPEC Supply]" displayFolder="" count="2" memberValueDatatype="130" unbalanced="0"/>
    <cacheHierarchy uniqueName="[OPEC Supply].[Column826]" caption="Column826" attribute="1" defaultMemberUniqueName="[OPEC Supply].[Column826].[All]" allUniqueName="[OPEC Supply].[Column826].[All]" dimensionUniqueName="[OPEC Supply]" displayFolder="" count="2" memberValueDatatype="130" unbalanced="0"/>
    <cacheHierarchy uniqueName="[OPEC Supply].[Column827]" caption="Column827" attribute="1" defaultMemberUniqueName="[OPEC Supply].[Column827].[All]" allUniqueName="[OPEC Supply].[Column827].[All]" dimensionUniqueName="[OPEC Supply]" displayFolder="" count="2" memberValueDatatype="130" unbalanced="0"/>
    <cacheHierarchy uniqueName="[OPEC Supply].[Column828]" caption="Column828" attribute="1" defaultMemberUniqueName="[OPEC Supply].[Column828].[All]" allUniqueName="[OPEC Supply].[Column828].[All]" dimensionUniqueName="[OPEC Supply]" displayFolder="" count="2" memberValueDatatype="130" unbalanced="0"/>
    <cacheHierarchy uniqueName="[OPEC Supply].[Column829]" caption="Column829" attribute="1" defaultMemberUniqueName="[OPEC Supply].[Column829].[All]" allUniqueName="[OPEC Supply].[Column829].[All]" dimensionUniqueName="[OPEC Supply]" displayFolder="" count="2" memberValueDatatype="130" unbalanced="0"/>
    <cacheHierarchy uniqueName="[OPEC Supply].[Column830]" caption="Column830" attribute="1" defaultMemberUniqueName="[OPEC Supply].[Column830].[All]" allUniqueName="[OPEC Supply].[Column830].[All]" dimensionUniqueName="[OPEC Supply]" displayFolder="" count="2" memberValueDatatype="130" unbalanced="0"/>
    <cacheHierarchy uniqueName="[OPEC Supply].[Column831]" caption="Column831" attribute="1" defaultMemberUniqueName="[OPEC Supply].[Column831].[All]" allUniqueName="[OPEC Supply].[Column831].[All]" dimensionUniqueName="[OPEC Supply]" displayFolder="" count="2" memberValueDatatype="130" unbalanced="0"/>
    <cacheHierarchy uniqueName="[OPEC Supply].[Column832]" caption="Column832" attribute="1" defaultMemberUniqueName="[OPEC Supply].[Column832].[All]" allUniqueName="[OPEC Supply].[Column832].[All]" dimensionUniqueName="[OPEC Supply]" displayFolder="" count="2" memberValueDatatype="130" unbalanced="0"/>
    <cacheHierarchy uniqueName="[OPEC Supply].[Column833]" caption="Column833" attribute="1" defaultMemberUniqueName="[OPEC Supply].[Column833].[All]" allUniqueName="[OPEC Supply].[Column833].[All]" dimensionUniqueName="[OPEC Supply]" displayFolder="" count="2" memberValueDatatype="130" unbalanced="0"/>
    <cacheHierarchy uniqueName="[OPEC Supply].[Column834]" caption="Column834" attribute="1" defaultMemberUniqueName="[OPEC Supply].[Column834].[All]" allUniqueName="[OPEC Supply].[Column834].[All]" dimensionUniqueName="[OPEC Supply]" displayFolder="" count="2" memberValueDatatype="130" unbalanced="0"/>
    <cacheHierarchy uniqueName="[OPEC Supply].[Column835]" caption="Column835" attribute="1" defaultMemberUniqueName="[OPEC Supply].[Column835].[All]" allUniqueName="[OPEC Supply].[Column835].[All]" dimensionUniqueName="[OPEC Supply]" displayFolder="" count="2" memberValueDatatype="130" unbalanced="0"/>
    <cacheHierarchy uniqueName="[OPEC Supply].[Column836]" caption="Column836" attribute="1" defaultMemberUniqueName="[OPEC Supply].[Column836].[All]" allUniqueName="[OPEC Supply].[Column836].[All]" dimensionUniqueName="[OPEC Supply]" displayFolder="" count="2" memberValueDatatype="130" unbalanced="0"/>
    <cacheHierarchy uniqueName="[OPEC Supply].[Column837]" caption="Column837" attribute="1" defaultMemberUniqueName="[OPEC Supply].[Column837].[All]" allUniqueName="[OPEC Supply].[Column837].[All]" dimensionUniqueName="[OPEC Supply]" displayFolder="" count="2" memberValueDatatype="130" unbalanced="0"/>
    <cacheHierarchy uniqueName="[OPEC Supply].[Column838]" caption="Column838" attribute="1" defaultMemberUniqueName="[OPEC Supply].[Column838].[All]" allUniqueName="[OPEC Supply].[Column838].[All]" dimensionUniqueName="[OPEC Supply]" displayFolder="" count="2" memberValueDatatype="130" unbalanced="0"/>
    <cacheHierarchy uniqueName="[OPEC Supply].[Column839]" caption="Column839" attribute="1" defaultMemberUniqueName="[OPEC Supply].[Column839].[All]" allUniqueName="[OPEC Supply].[Column839].[All]" dimensionUniqueName="[OPEC Supply]" displayFolder="" count="2" memberValueDatatype="130" unbalanced="0"/>
    <cacheHierarchy uniqueName="[OPEC Supply].[Column840]" caption="Column840" attribute="1" defaultMemberUniqueName="[OPEC Supply].[Column840].[All]" allUniqueName="[OPEC Supply].[Column840].[All]" dimensionUniqueName="[OPEC Supply]" displayFolder="" count="2" memberValueDatatype="130" unbalanced="0"/>
    <cacheHierarchy uniqueName="[OPEC Supply].[Column841]" caption="Column841" attribute="1" defaultMemberUniqueName="[OPEC Supply].[Column841].[All]" allUniqueName="[OPEC Supply].[Column841].[All]" dimensionUniqueName="[OPEC Supply]" displayFolder="" count="2" memberValueDatatype="130" unbalanced="0"/>
    <cacheHierarchy uniqueName="[OPEC Supply].[Column842]" caption="Column842" attribute="1" defaultMemberUniqueName="[OPEC Supply].[Column842].[All]" allUniqueName="[OPEC Supply].[Column842].[All]" dimensionUniqueName="[OPEC Supply]" displayFolder="" count="2" memberValueDatatype="130" unbalanced="0"/>
    <cacheHierarchy uniqueName="[OPEC Supply].[Column843]" caption="Column843" attribute="1" defaultMemberUniqueName="[OPEC Supply].[Column843].[All]" allUniqueName="[OPEC Supply].[Column843].[All]" dimensionUniqueName="[OPEC Supply]" displayFolder="" count="2" memberValueDatatype="130" unbalanced="0"/>
    <cacheHierarchy uniqueName="[OPEC Supply].[Column844]" caption="Column844" attribute="1" defaultMemberUniqueName="[OPEC Supply].[Column844].[All]" allUniqueName="[OPEC Supply].[Column844].[All]" dimensionUniqueName="[OPEC Supply]" displayFolder="" count="2" memberValueDatatype="130" unbalanced="0"/>
    <cacheHierarchy uniqueName="[OPEC Supply].[Column845]" caption="Column845" attribute="1" defaultMemberUniqueName="[OPEC Supply].[Column845].[All]" allUniqueName="[OPEC Supply].[Column845].[All]" dimensionUniqueName="[OPEC Supply]" displayFolder="" count="2" memberValueDatatype="130" unbalanced="0"/>
    <cacheHierarchy uniqueName="[OPEC Supply].[Column846]" caption="Column846" attribute="1" defaultMemberUniqueName="[OPEC Supply].[Column846].[All]" allUniqueName="[OPEC Supply].[Column846].[All]" dimensionUniqueName="[OPEC Supply]" displayFolder="" count="2" memberValueDatatype="130" unbalanced="0"/>
    <cacheHierarchy uniqueName="[OPEC Supply].[Column847]" caption="Column847" attribute="1" defaultMemberUniqueName="[OPEC Supply].[Column847].[All]" allUniqueName="[OPEC Supply].[Column847].[All]" dimensionUniqueName="[OPEC Supply]" displayFolder="" count="2" memberValueDatatype="130" unbalanced="0"/>
    <cacheHierarchy uniqueName="[OPEC Supply].[Column848]" caption="Column848" attribute="1" defaultMemberUniqueName="[OPEC Supply].[Column848].[All]" allUniqueName="[OPEC Supply].[Column848].[All]" dimensionUniqueName="[OPEC Supply]" displayFolder="" count="2" memberValueDatatype="130" unbalanced="0"/>
    <cacheHierarchy uniqueName="[OPEC Supply].[Column849]" caption="Column849" attribute="1" defaultMemberUniqueName="[OPEC Supply].[Column849].[All]" allUniqueName="[OPEC Supply].[Column849].[All]" dimensionUniqueName="[OPEC Supply]" displayFolder="" count="2" memberValueDatatype="130" unbalanced="0"/>
    <cacheHierarchy uniqueName="[OPEC Supply].[Column850]" caption="Column850" attribute="1" defaultMemberUniqueName="[OPEC Supply].[Column850].[All]" allUniqueName="[OPEC Supply].[Column850].[All]" dimensionUniqueName="[OPEC Supply]" displayFolder="" count="2" memberValueDatatype="130" unbalanced="0"/>
    <cacheHierarchy uniqueName="[OPEC Supply].[Column851]" caption="Column851" attribute="1" defaultMemberUniqueName="[OPEC Supply].[Column851].[All]" allUniqueName="[OPEC Supply].[Column851].[All]" dimensionUniqueName="[OPEC Supply]" displayFolder="" count="2" memberValueDatatype="130" unbalanced="0"/>
    <cacheHierarchy uniqueName="[OPEC Supply].[Column852]" caption="Column852" attribute="1" defaultMemberUniqueName="[OPEC Supply].[Column852].[All]" allUniqueName="[OPEC Supply].[Column852].[All]" dimensionUniqueName="[OPEC Supply]" displayFolder="" count="2" memberValueDatatype="130" unbalanced="0"/>
    <cacheHierarchy uniqueName="[OPEC Supply].[Column853]" caption="Column853" attribute="1" defaultMemberUniqueName="[OPEC Supply].[Column853].[All]" allUniqueName="[OPEC Supply].[Column853].[All]" dimensionUniqueName="[OPEC Supply]" displayFolder="" count="2" memberValueDatatype="130" unbalanced="0"/>
    <cacheHierarchy uniqueName="[OPEC Supply].[Column854]" caption="Column854" attribute="1" defaultMemberUniqueName="[OPEC Supply].[Column854].[All]" allUniqueName="[OPEC Supply].[Column854].[All]" dimensionUniqueName="[OPEC Supply]" displayFolder="" count="2" memberValueDatatype="130" unbalanced="0"/>
    <cacheHierarchy uniqueName="[OPEC Supply].[Column855]" caption="Column855" attribute="1" defaultMemberUniqueName="[OPEC Supply].[Column855].[All]" allUniqueName="[OPEC Supply].[Column855].[All]" dimensionUniqueName="[OPEC Supply]" displayFolder="" count="2" memberValueDatatype="130" unbalanced="0"/>
    <cacheHierarchy uniqueName="[OPEC Supply].[Column856]" caption="Column856" attribute="1" defaultMemberUniqueName="[OPEC Supply].[Column856].[All]" allUniqueName="[OPEC Supply].[Column856].[All]" dimensionUniqueName="[OPEC Supply]" displayFolder="" count="2" memberValueDatatype="130" unbalanced="0"/>
    <cacheHierarchy uniqueName="[OPEC Supply].[Column857]" caption="Column857" attribute="1" defaultMemberUniqueName="[OPEC Supply].[Column857].[All]" allUniqueName="[OPEC Supply].[Column857].[All]" dimensionUniqueName="[OPEC Supply]" displayFolder="" count="2" memberValueDatatype="130" unbalanced="0"/>
    <cacheHierarchy uniqueName="[OPEC Supply].[Column858]" caption="Column858" attribute="1" defaultMemberUniqueName="[OPEC Supply].[Column858].[All]" allUniqueName="[OPEC Supply].[Column858].[All]" dimensionUniqueName="[OPEC Supply]" displayFolder="" count="2" memberValueDatatype="130" unbalanced="0"/>
    <cacheHierarchy uniqueName="[OPEC Supply].[Column859]" caption="Column859" attribute="1" defaultMemberUniqueName="[OPEC Supply].[Column859].[All]" allUniqueName="[OPEC Supply].[Column859].[All]" dimensionUniqueName="[OPEC Supply]" displayFolder="" count="2" memberValueDatatype="130" unbalanced="0"/>
    <cacheHierarchy uniqueName="[OPEC Supply].[Column860]" caption="Column860" attribute="1" defaultMemberUniqueName="[OPEC Supply].[Column860].[All]" allUniqueName="[OPEC Supply].[Column860].[All]" dimensionUniqueName="[OPEC Supply]" displayFolder="" count="2" memberValueDatatype="130" unbalanced="0"/>
    <cacheHierarchy uniqueName="[OPEC Supply].[Column861]" caption="Column861" attribute="1" defaultMemberUniqueName="[OPEC Supply].[Column861].[All]" allUniqueName="[OPEC Supply].[Column861].[All]" dimensionUniqueName="[OPEC Supply]" displayFolder="" count="2" memberValueDatatype="130" unbalanced="0"/>
    <cacheHierarchy uniqueName="[OPEC Supply].[Column862]" caption="Column862" attribute="1" defaultMemberUniqueName="[OPEC Supply].[Column862].[All]" allUniqueName="[OPEC Supply].[Column862].[All]" dimensionUniqueName="[OPEC Supply]" displayFolder="" count="2" memberValueDatatype="130" unbalanced="0"/>
    <cacheHierarchy uniqueName="[OPEC Supply].[Column863]" caption="Column863" attribute="1" defaultMemberUniqueName="[OPEC Supply].[Column863].[All]" allUniqueName="[OPEC Supply].[Column863].[All]" dimensionUniqueName="[OPEC Supply]" displayFolder="" count="2" memberValueDatatype="130" unbalanced="0"/>
    <cacheHierarchy uniqueName="[OPEC Supply].[Column864]" caption="Column864" attribute="1" defaultMemberUniqueName="[OPEC Supply].[Column864].[All]" allUniqueName="[OPEC Supply].[Column864].[All]" dimensionUniqueName="[OPEC Supply]" displayFolder="" count="2" memberValueDatatype="130" unbalanced="0"/>
    <cacheHierarchy uniqueName="[OPEC Supply].[Column865]" caption="Column865" attribute="1" defaultMemberUniqueName="[OPEC Supply].[Column865].[All]" allUniqueName="[OPEC Supply].[Column865].[All]" dimensionUniqueName="[OPEC Supply]" displayFolder="" count="2" memberValueDatatype="130" unbalanced="0"/>
    <cacheHierarchy uniqueName="[OPEC Supply].[Column866]" caption="Column866" attribute="1" defaultMemberUniqueName="[OPEC Supply].[Column866].[All]" allUniqueName="[OPEC Supply].[Column866].[All]" dimensionUniqueName="[OPEC Supply]" displayFolder="" count="2" memberValueDatatype="130" unbalanced="0"/>
    <cacheHierarchy uniqueName="[OPEC Supply].[Column867]" caption="Column867" attribute="1" defaultMemberUniqueName="[OPEC Supply].[Column867].[All]" allUniqueName="[OPEC Supply].[Column867].[All]" dimensionUniqueName="[OPEC Supply]" displayFolder="" count="2" memberValueDatatype="130" unbalanced="0"/>
    <cacheHierarchy uniqueName="[OPEC Supply].[Column868]" caption="Column868" attribute="1" defaultMemberUniqueName="[OPEC Supply].[Column868].[All]" allUniqueName="[OPEC Supply].[Column868].[All]" dimensionUniqueName="[OPEC Supply]" displayFolder="" count="2" memberValueDatatype="130" unbalanced="0"/>
    <cacheHierarchy uniqueName="[OPEC Supply].[Column869]" caption="Column869" attribute="1" defaultMemberUniqueName="[OPEC Supply].[Column869].[All]" allUniqueName="[OPEC Supply].[Column869].[All]" dimensionUniqueName="[OPEC Supply]" displayFolder="" count="2" memberValueDatatype="130" unbalanced="0"/>
    <cacheHierarchy uniqueName="[OPEC Supply].[Column870]" caption="Column870" attribute="1" defaultMemberUniqueName="[OPEC Supply].[Column870].[All]" allUniqueName="[OPEC Supply].[Column870].[All]" dimensionUniqueName="[OPEC Supply]" displayFolder="" count="2" memberValueDatatype="130" unbalanced="0"/>
    <cacheHierarchy uniqueName="[OPEC Supply].[Column871]" caption="Column871" attribute="1" defaultMemberUniqueName="[OPEC Supply].[Column871].[All]" allUniqueName="[OPEC Supply].[Column871].[All]" dimensionUniqueName="[OPEC Supply]" displayFolder="" count="2" memberValueDatatype="130" unbalanced="0"/>
    <cacheHierarchy uniqueName="[OPEC Supply].[Column872]" caption="Column872" attribute="1" defaultMemberUniqueName="[OPEC Supply].[Column872].[All]" allUniqueName="[OPEC Supply].[Column872].[All]" dimensionUniqueName="[OPEC Supply]" displayFolder="" count="2" memberValueDatatype="130" unbalanced="0"/>
    <cacheHierarchy uniqueName="[OPEC Supply].[Column873]" caption="Column873" attribute="1" defaultMemberUniqueName="[OPEC Supply].[Column873].[All]" allUniqueName="[OPEC Supply].[Column873].[All]" dimensionUniqueName="[OPEC Supply]" displayFolder="" count="2" memberValueDatatype="130" unbalanced="0"/>
    <cacheHierarchy uniqueName="[OPEC Supply].[Column874]" caption="Column874" attribute="1" defaultMemberUniqueName="[OPEC Supply].[Column874].[All]" allUniqueName="[OPEC Supply].[Column874].[All]" dimensionUniqueName="[OPEC Supply]" displayFolder="" count="2" memberValueDatatype="130" unbalanced="0"/>
    <cacheHierarchy uniqueName="[OPEC Supply].[Column875]" caption="Column875" attribute="1" defaultMemberUniqueName="[OPEC Supply].[Column875].[All]" allUniqueName="[OPEC Supply].[Column875].[All]" dimensionUniqueName="[OPEC Supply]" displayFolder="" count="2" memberValueDatatype="130" unbalanced="0"/>
    <cacheHierarchy uniqueName="[OPEC Supply].[Column876]" caption="Column876" attribute="1" defaultMemberUniqueName="[OPEC Supply].[Column876].[All]" allUniqueName="[OPEC Supply].[Column876].[All]" dimensionUniqueName="[OPEC Supply]" displayFolder="" count="2" memberValueDatatype="130" unbalanced="0"/>
    <cacheHierarchy uniqueName="[OPEC Supply].[Column877]" caption="Column877" attribute="1" defaultMemberUniqueName="[OPEC Supply].[Column877].[All]" allUniqueName="[OPEC Supply].[Column877].[All]" dimensionUniqueName="[OPEC Supply]" displayFolder="" count="2" memberValueDatatype="130" unbalanced="0"/>
    <cacheHierarchy uniqueName="[OPEC Supply].[Column878]" caption="Column878" attribute="1" defaultMemberUniqueName="[OPEC Supply].[Column878].[All]" allUniqueName="[OPEC Supply].[Column878].[All]" dimensionUniqueName="[OPEC Supply]" displayFolder="" count="2" memberValueDatatype="130" unbalanced="0"/>
    <cacheHierarchy uniqueName="[OPEC Supply].[Column879]" caption="Column879" attribute="1" defaultMemberUniqueName="[OPEC Supply].[Column879].[All]" allUniqueName="[OPEC Supply].[Column879].[All]" dimensionUniqueName="[OPEC Supply]" displayFolder="" count="2" memberValueDatatype="130" unbalanced="0"/>
    <cacheHierarchy uniqueName="[OPEC Supply].[Column880]" caption="Column880" attribute="1" defaultMemberUniqueName="[OPEC Supply].[Column880].[All]" allUniqueName="[OPEC Supply].[Column880].[All]" dimensionUniqueName="[OPEC Supply]" displayFolder="" count="2" memberValueDatatype="130" unbalanced="0"/>
    <cacheHierarchy uniqueName="[OPEC Supply].[Column881]" caption="Column881" attribute="1" defaultMemberUniqueName="[OPEC Supply].[Column881].[All]" allUniqueName="[OPEC Supply].[Column881].[All]" dimensionUniqueName="[OPEC Supply]" displayFolder="" count="2" memberValueDatatype="130" unbalanced="0"/>
    <cacheHierarchy uniqueName="[OPEC Supply].[Column882]" caption="Column882" attribute="1" defaultMemberUniqueName="[OPEC Supply].[Column882].[All]" allUniqueName="[OPEC Supply].[Column882].[All]" dimensionUniqueName="[OPEC Supply]" displayFolder="" count="2" memberValueDatatype="130" unbalanced="0"/>
    <cacheHierarchy uniqueName="[OPEC Supply].[Column883]" caption="Column883" attribute="1" defaultMemberUniqueName="[OPEC Supply].[Column883].[All]" allUniqueName="[OPEC Supply].[Column883].[All]" dimensionUniqueName="[OPEC Supply]" displayFolder="" count="2" memberValueDatatype="130" unbalanced="0"/>
    <cacheHierarchy uniqueName="[OPEC Supply].[Column884]" caption="Column884" attribute="1" defaultMemberUniqueName="[OPEC Supply].[Column884].[All]" allUniqueName="[OPEC Supply].[Column884].[All]" dimensionUniqueName="[OPEC Supply]" displayFolder="" count="2" memberValueDatatype="130" unbalanced="0"/>
    <cacheHierarchy uniqueName="[OPEC Supply].[Column885]" caption="Column885" attribute="1" defaultMemberUniqueName="[OPEC Supply].[Column885].[All]" allUniqueName="[OPEC Supply].[Column885].[All]" dimensionUniqueName="[OPEC Supply]" displayFolder="" count="2" memberValueDatatype="130" unbalanced="0"/>
    <cacheHierarchy uniqueName="[OPEC Supply].[Column886]" caption="Column886" attribute="1" defaultMemberUniqueName="[OPEC Supply].[Column886].[All]" allUniqueName="[OPEC Supply].[Column886].[All]" dimensionUniqueName="[OPEC Supply]" displayFolder="" count="2" memberValueDatatype="130" unbalanced="0"/>
    <cacheHierarchy uniqueName="[OPEC Supply].[Column887]" caption="Column887" attribute="1" defaultMemberUniqueName="[OPEC Supply].[Column887].[All]" allUniqueName="[OPEC Supply].[Column887].[All]" dimensionUniqueName="[OPEC Supply]" displayFolder="" count="2" memberValueDatatype="130" unbalanced="0"/>
    <cacheHierarchy uniqueName="[OPEC Supply].[Column888]" caption="Column888" attribute="1" defaultMemberUniqueName="[OPEC Supply].[Column888].[All]" allUniqueName="[OPEC Supply].[Column888].[All]" dimensionUniqueName="[OPEC Supply]" displayFolder="" count="2" memberValueDatatype="130" unbalanced="0"/>
    <cacheHierarchy uniqueName="[OPEC Supply].[Column889]" caption="Column889" attribute="1" defaultMemberUniqueName="[OPEC Supply].[Column889].[All]" allUniqueName="[OPEC Supply].[Column889].[All]" dimensionUniqueName="[OPEC Supply]" displayFolder="" count="2" memberValueDatatype="130" unbalanced="0"/>
    <cacheHierarchy uniqueName="[OPEC Supply].[Column890]" caption="Column890" attribute="1" defaultMemberUniqueName="[OPEC Supply].[Column890].[All]" allUniqueName="[OPEC Supply].[Column890].[All]" dimensionUniqueName="[OPEC Supply]" displayFolder="" count="2" memberValueDatatype="130" unbalanced="0"/>
    <cacheHierarchy uniqueName="[OPEC Supply].[Column891]" caption="Column891" attribute="1" defaultMemberUniqueName="[OPEC Supply].[Column891].[All]" allUniqueName="[OPEC Supply].[Column891].[All]" dimensionUniqueName="[OPEC Supply]" displayFolder="" count="2" memberValueDatatype="130" unbalanced="0"/>
    <cacheHierarchy uniqueName="[OPEC Supply].[Column892]" caption="Column892" attribute="1" defaultMemberUniqueName="[OPEC Supply].[Column892].[All]" allUniqueName="[OPEC Supply].[Column892].[All]" dimensionUniqueName="[OPEC Supply]" displayFolder="" count="2" memberValueDatatype="130" unbalanced="0"/>
    <cacheHierarchy uniqueName="[OPEC Supply].[Column893]" caption="Column893" attribute="1" defaultMemberUniqueName="[OPEC Supply].[Column893].[All]" allUniqueName="[OPEC Supply].[Column893].[All]" dimensionUniqueName="[OPEC Supply]" displayFolder="" count="2" memberValueDatatype="130" unbalanced="0"/>
    <cacheHierarchy uniqueName="[OPEC Supply].[Column894]" caption="Column894" attribute="1" defaultMemberUniqueName="[OPEC Supply].[Column894].[All]" allUniqueName="[OPEC Supply].[Column894].[All]" dimensionUniqueName="[OPEC Supply]" displayFolder="" count="2" memberValueDatatype="130" unbalanced="0"/>
    <cacheHierarchy uniqueName="[OPEC Supply].[Column895]" caption="Column895" attribute="1" defaultMemberUniqueName="[OPEC Supply].[Column895].[All]" allUniqueName="[OPEC Supply].[Column895].[All]" dimensionUniqueName="[OPEC Supply]" displayFolder="" count="2" memberValueDatatype="130" unbalanced="0"/>
    <cacheHierarchy uniqueName="[OPEC Supply].[Column896]" caption="Column896" attribute="1" defaultMemberUniqueName="[OPEC Supply].[Column896].[All]" allUniqueName="[OPEC Supply].[Column896].[All]" dimensionUniqueName="[OPEC Supply]" displayFolder="" count="2" memberValueDatatype="130" unbalanced="0"/>
    <cacheHierarchy uniqueName="[OPEC Supply].[Column897]" caption="Column897" attribute="1" defaultMemberUniqueName="[OPEC Supply].[Column897].[All]" allUniqueName="[OPEC Supply].[Column897].[All]" dimensionUniqueName="[OPEC Supply]" displayFolder="" count="2" memberValueDatatype="130" unbalanced="0"/>
    <cacheHierarchy uniqueName="[OPEC Supply].[Column898]" caption="Column898" attribute="1" defaultMemberUniqueName="[OPEC Supply].[Column898].[All]" allUniqueName="[OPEC Supply].[Column898].[All]" dimensionUniqueName="[OPEC Supply]" displayFolder="" count="2" memberValueDatatype="130" unbalanced="0"/>
    <cacheHierarchy uniqueName="[OPEC Supply].[Column899]" caption="Column899" attribute="1" defaultMemberUniqueName="[OPEC Supply].[Column899].[All]" allUniqueName="[OPEC Supply].[Column899].[All]" dimensionUniqueName="[OPEC Supply]" displayFolder="" count="2" memberValueDatatype="130" unbalanced="0"/>
    <cacheHierarchy uniqueName="[OPEC Supply].[Column900]" caption="Column900" attribute="1" defaultMemberUniqueName="[OPEC Supply].[Column900].[All]" allUniqueName="[OPEC Supply].[Column900].[All]" dimensionUniqueName="[OPEC Supply]" displayFolder="" count="2" memberValueDatatype="130" unbalanced="0"/>
    <cacheHierarchy uniqueName="[OPEC Supply].[Column901]" caption="Column901" attribute="1" defaultMemberUniqueName="[OPEC Supply].[Column901].[All]" allUniqueName="[OPEC Supply].[Column901].[All]" dimensionUniqueName="[OPEC Supply]" displayFolder="" count="2" memberValueDatatype="130" unbalanced="0"/>
    <cacheHierarchy uniqueName="[OPEC Supply].[Column902]" caption="Column902" attribute="1" defaultMemberUniqueName="[OPEC Supply].[Column902].[All]" allUniqueName="[OPEC Supply].[Column902].[All]" dimensionUniqueName="[OPEC Supply]" displayFolder="" count="2" memberValueDatatype="130" unbalanced="0"/>
    <cacheHierarchy uniqueName="[OPEC Supply].[Column903]" caption="Column903" attribute="1" defaultMemberUniqueName="[OPEC Supply].[Column903].[All]" allUniqueName="[OPEC Supply].[Column903].[All]" dimensionUniqueName="[OPEC Supply]" displayFolder="" count="2" memberValueDatatype="130" unbalanced="0"/>
    <cacheHierarchy uniqueName="[OPEC Supply].[Column904]" caption="Column904" attribute="1" defaultMemberUniqueName="[OPEC Supply].[Column904].[All]" allUniqueName="[OPEC Supply].[Column904].[All]" dimensionUniqueName="[OPEC Supply]" displayFolder="" count="2" memberValueDatatype="130" unbalanced="0"/>
    <cacheHierarchy uniqueName="[OPEC Supply].[Column905]" caption="Column905" attribute="1" defaultMemberUniqueName="[OPEC Supply].[Column905].[All]" allUniqueName="[OPEC Supply].[Column905].[All]" dimensionUniqueName="[OPEC Supply]" displayFolder="" count="2" memberValueDatatype="130" unbalanced="0"/>
    <cacheHierarchy uniqueName="[OPEC Supply].[Column906]" caption="Column906" attribute="1" defaultMemberUniqueName="[OPEC Supply].[Column906].[All]" allUniqueName="[OPEC Supply].[Column906].[All]" dimensionUniqueName="[OPEC Supply]" displayFolder="" count="2" memberValueDatatype="130" unbalanced="0"/>
    <cacheHierarchy uniqueName="[OPEC Supply].[Column907]" caption="Column907" attribute="1" defaultMemberUniqueName="[OPEC Supply].[Column907].[All]" allUniqueName="[OPEC Supply].[Column907].[All]" dimensionUniqueName="[OPEC Supply]" displayFolder="" count="2" memberValueDatatype="130" unbalanced="0"/>
    <cacheHierarchy uniqueName="[OPEC Supply].[Column908]" caption="Column908" attribute="1" defaultMemberUniqueName="[OPEC Supply].[Column908].[All]" allUniqueName="[OPEC Supply].[Column908].[All]" dimensionUniqueName="[OPEC Supply]" displayFolder="" count="2" memberValueDatatype="130" unbalanced="0"/>
    <cacheHierarchy uniqueName="[OPEC Supply].[Column909]" caption="Column909" attribute="1" defaultMemberUniqueName="[OPEC Supply].[Column909].[All]" allUniqueName="[OPEC Supply].[Column909].[All]" dimensionUniqueName="[OPEC Supply]" displayFolder="" count="2" memberValueDatatype="130" unbalanced="0"/>
    <cacheHierarchy uniqueName="[OPEC Supply].[Column910]" caption="Column910" attribute="1" defaultMemberUniqueName="[OPEC Supply].[Column910].[All]" allUniqueName="[OPEC Supply].[Column910].[All]" dimensionUniqueName="[OPEC Supply]" displayFolder="" count="2" memberValueDatatype="130" unbalanced="0"/>
    <cacheHierarchy uniqueName="[OPEC Supply].[Column911]" caption="Column911" attribute="1" defaultMemberUniqueName="[OPEC Supply].[Column911].[All]" allUniqueName="[OPEC Supply].[Column911].[All]" dimensionUniqueName="[OPEC Supply]" displayFolder="" count="2" memberValueDatatype="130" unbalanced="0"/>
    <cacheHierarchy uniqueName="[OPEC Supply].[Column912]" caption="Column912" attribute="1" defaultMemberUniqueName="[OPEC Supply].[Column912].[All]" allUniqueName="[OPEC Supply].[Column912].[All]" dimensionUniqueName="[OPEC Supply]" displayFolder="" count="2" memberValueDatatype="130" unbalanced="0"/>
    <cacheHierarchy uniqueName="[OPEC Supply].[Column913]" caption="Column913" attribute="1" defaultMemberUniqueName="[OPEC Supply].[Column913].[All]" allUniqueName="[OPEC Supply].[Column913].[All]" dimensionUniqueName="[OPEC Supply]" displayFolder="" count="2" memberValueDatatype="130" unbalanced="0"/>
    <cacheHierarchy uniqueName="[OPEC Supply].[Column914]" caption="Column914" attribute="1" defaultMemberUniqueName="[OPEC Supply].[Column914].[All]" allUniqueName="[OPEC Supply].[Column914].[All]" dimensionUniqueName="[OPEC Supply]" displayFolder="" count="2" memberValueDatatype="130" unbalanced="0"/>
    <cacheHierarchy uniqueName="[OPEC Supply].[Column915]" caption="Column915" attribute="1" defaultMemberUniqueName="[OPEC Supply].[Column915].[All]" allUniqueName="[OPEC Supply].[Column915].[All]" dimensionUniqueName="[OPEC Supply]" displayFolder="" count="2" memberValueDatatype="130" unbalanced="0"/>
    <cacheHierarchy uniqueName="[OPEC Supply].[Column916]" caption="Column916" attribute="1" defaultMemberUniqueName="[OPEC Supply].[Column916].[All]" allUniqueName="[OPEC Supply].[Column916].[All]" dimensionUniqueName="[OPEC Supply]" displayFolder="" count="2" memberValueDatatype="130" unbalanced="0"/>
    <cacheHierarchy uniqueName="[OPEC Supply].[Column917]" caption="Column917" attribute="1" defaultMemberUniqueName="[OPEC Supply].[Column917].[All]" allUniqueName="[OPEC Supply].[Column917].[All]" dimensionUniqueName="[OPEC Supply]" displayFolder="" count="2" memberValueDatatype="130" unbalanced="0"/>
    <cacheHierarchy uniqueName="[OPEC Supply].[Column918]" caption="Column918" attribute="1" defaultMemberUniqueName="[OPEC Supply].[Column918].[All]" allUniqueName="[OPEC Supply].[Column918].[All]" dimensionUniqueName="[OPEC Supply]" displayFolder="" count="2" memberValueDatatype="130" unbalanced="0"/>
    <cacheHierarchy uniqueName="[OPEC Supply].[Column919]" caption="Column919" attribute="1" defaultMemberUniqueName="[OPEC Supply].[Column919].[All]" allUniqueName="[OPEC Supply].[Column919].[All]" dimensionUniqueName="[OPEC Supply]" displayFolder="" count="2" memberValueDatatype="130" unbalanced="0"/>
    <cacheHierarchy uniqueName="[OPEC Supply].[Column920]" caption="Column920" attribute="1" defaultMemberUniqueName="[OPEC Supply].[Column920].[All]" allUniqueName="[OPEC Supply].[Column920].[All]" dimensionUniqueName="[OPEC Supply]" displayFolder="" count="2" memberValueDatatype="130" unbalanced="0"/>
    <cacheHierarchy uniqueName="[OPEC Supply].[Column921]" caption="Column921" attribute="1" defaultMemberUniqueName="[OPEC Supply].[Column921].[All]" allUniqueName="[OPEC Supply].[Column921].[All]" dimensionUniqueName="[OPEC Supply]" displayFolder="" count="2" memberValueDatatype="130" unbalanced="0"/>
    <cacheHierarchy uniqueName="[OPEC Supply].[Column922]" caption="Column922" attribute="1" defaultMemberUniqueName="[OPEC Supply].[Column922].[All]" allUniqueName="[OPEC Supply].[Column922].[All]" dimensionUniqueName="[OPEC Supply]" displayFolder="" count="2" memberValueDatatype="130" unbalanced="0"/>
    <cacheHierarchy uniqueName="[OPEC Supply].[Column923]" caption="Column923" attribute="1" defaultMemberUniqueName="[OPEC Supply].[Column923].[All]" allUniqueName="[OPEC Supply].[Column923].[All]" dimensionUniqueName="[OPEC Supply]" displayFolder="" count="2" memberValueDatatype="130" unbalanced="0"/>
    <cacheHierarchy uniqueName="[OPEC Supply].[Column924]" caption="Column924" attribute="1" defaultMemberUniqueName="[OPEC Supply].[Column924].[All]" allUniqueName="[OPEC Supply].[Column924].[All]" dimensionUniqueName="[OPEC Supply]" displayFolder="" count="2" memberValueDatatype="130" unbalanced="0"/>
    <cacheHierarchy uniqueName="[OPEC Supply].[Column925]" caption="Column925" attribute="1" defaultMemberUniqueName="[OPEC Supply].[Column925].[All]" allUniqueName="[OPEC Supply].[Column925].[All]" dimensionUniqueName="[OPEC Supply]" displayFolder="" count="2" memberValueDatatype="130" unbalanced="0"/>
    <cacheHierarchy uniqueName="[OPEC Supply].[Column926]" caption="Column926" attribute="1" defaultMemberUniqueName="[OPEC Supply].[Column926].[All]" allUniqueName="[OPEC Supply].[Column926].[All]" dimensionUniqueName="[OPEC Supply]" displayFolder="" count="2" memberValueDatatype="130" unbalanced="0"/>
    <cacheHierarchy uniqueName="[OPEC Supply].[Column927]" caption="Column927" attribute="1" defaultMemberUniqueName="[OPEC Supply].[Column927].[All]" allUniqueName="[OPEC Supply].[Column927].[All]" dimensionUniqueName="[OPEC Supply]" displayFolder="" count="2" memberValueDatatype="130" unbalanced="0"/>
    <cacheHierarchy uniqueName="[OPEC Supply].[Column928]" caption="Column928" attribute="1" defaultMemberUniqueName="[OPEC Supply].[Column928].[All]" allUniqueName="[OPEC Supply].[Column928].[All]" dimensionUniqueName="[OPEC Supply]" displayFolder="" count="2" memberValueDatatype="130" unbalanced="0"/>
    <cacheHierarchy uniqueName="[OPEC Supply].[Column929]" caption="Column929" attribute="1" defaultMemberUniqueName="[OPEC Supply].[Column929].[All]" allUniqueName="[OPEC Supply].[Column929].[All]" dimensionUniqueName="[OPEC Supply]" displayFolder="" count="2" memberValueDatatype="130" unbalanced="0"/>
    <cacheHierarchy uniqueName="[OPEC Supply].[Column930]" caption="Column930" attribute="1" defaultMemberUniqueName="[OPEC Supply].[Column930].[All]" allUniqueName="[OPEC Supply].[Column930].[All]" dimensionUniqueName="[OPEC Supply]" displayFolder="" count="2" memberValueDatatype="130" unbalanced="0"/>
    <cacheHierarchy uniqueName="[OPEC Supply].[Column931]" caption="Column931" attribute="1" defaultMemberUniqueName="[OPEC Supply].[Column931].[All]" allUniqueName="[OPEC Supply].[Column931].[All]" dimensionUniqueName="[OPEC Supply]" displayFolder="" count="2" memberValueDatatype="130" unbalanced="0"/>
    <cacheHierarchy uniqueName="[OPEC Supply].[Column932]" caption="Column932" attribute="1" defaultMemberUniqueName="[OPEC Supply].[Column932].[All]" allUniqueName="[OPEC Supply].[Column932].[All]" dimensionUniqueName="[OPEC Supply]" displayFolder="" count="2" memberValueDatatype="130" unbalanced="0"/>
    <cacheHierarchy uniqueName="[OPEC Supply].[Column933]" caption="Column933" attribute="1" defaultMemberUniqueName="[OPEC Supply].[Column933].[All]" allUniqueName="[OPEC Supply].[Column933].[All]" dimensionUniqueName="[OPEC Supply]" displayFolder="" count="2" memberValueDatatype="130" unbalanced="0"/>
    <cacheHierarchy uniqueName="[OPEC Supply].[Column934]" caption="Column934" attribute="1" defaultMemberUniqueName="[OPEC Supply].[Column934].[All]" allUniqueName="[OPEC Supply].[Column934].[All]" dimensionUniqueName="[OPEC Supply]" displayFolder="" count="2" memberValueDatatype="130" unbalanced="0"/>
    <cacheHierarchy uniqueName="[OPEC Supply].[Column935]" caption="Column935" attribute="1" defaultMemberUniqueName="[OPEC Supply].[Column935].[All]" allUniqueName="[OPEC Supply].[Column935].[All]" dimensionUniqueName="[OPEC Supply]" displayFolder="" count="2" memberValueDatatype="130" unbalanced="0"/>
    <cacheHierarchy uniqueName="[OPEC Supply].[Column936]" caption="Column936" attribute="1" defaultMemberUniqueName="[OPEC Supply].[Column936].[All]" allUniqueName="[OPEC Supply].[Column936].[All]" dimensionUniqueName="[OPEC Supply]" displayFolder="" count="2" memberValueDatatype="130" unbalanced="0"/>
    <cacheHierarchy uniqueName="[OPEC Supply].[Column937]" caption="Column937" attribute="1" defaultMemberUniqueName="[OPEC Supply].[Column937].[All]" allUniqueName="[OPEC Supply].[Column937].[All]" dimensionUniqueName="[OPEC Supply]" displayFolder="" count="2" memberValueDatatype="130" unbalanced="0"/>
    <cacheHierarchy uniqueName="[OPEC Supply].[Column938]" caption="Column938" attribute="1" defaultMemberUniqueName="[OPEC Supply].[Column938].[All]" allUniqueName="[OPEC Supply].[Column938].[All]" dimensionUniqueName="[OPEC Supply]" displayFolder="" count="2" memberValueDatatype="130" unbalanced="0"/>
    <cacheHierarchy uniqueName="[OPEC Supply].[Column939]" caption="Column939" attribute="1" defaultMemberUniqueName="[OPEC Supply].[Column939].[All]" allUniqueName="[OPEC Supply].[Column939].[All]" dimensionUniqueName="[OPEC Supply]" displayFolder="" count="2" memberValueDatatype="130" unbalanced="0"/>
    <cacheHierarchy uniqueName="[OPEC Supply].[Column940]" caption="Column940" attribute="1" defaultMemberUniqueName="[OPEC Supply].[Column940].[All]" allUniqueName="[OPEC Supply].[Column940].[All]" dimensionUniqueName="[OPEC Supply]" displayFolder="" count="2" memberValueDatatype="130" unbalanced="0"/>
    <cacheHierarchy uniqueName="[OPEC Supply].[Column941]" caption="Column941" attribute="1" defaultMemberUniqueName="[OPEC Supply].[Column941].[All]" allUniqueName="[OPEC Supply].[Column941].[All]" dimensionUniqueName="[OPEC Supply]" displayFolder="" count="2" memberValueDatatype="130" unbalanced="0"/>
    <cacheHierarchy uniqueName="[OPEC Supply].[Column942]" caption="Column942" attribute="1" defaultMemberUniqueName="[OPEC Supply].[Column942].[All]" allUniqueName="[OPEC Supply].[Column942].[All]" dimensionUniqueName="[OPEC Supply]" displayFolder="" count="2" memberValueDatatype="130" unbalanced="0"/>
    <cacheHierarchy uniqueName="[OPEC Supply].[Column943]" caption="Column943" attribute="1" defaultMemberUniqueName="[OPEC Supply].[Column943].[All]" allUniqueName="[OPEC Supply].[Column943].[All]" dimensionUniqueName="[OPEC Supply]" displayFolder="" count="2" memberValueDatatype="130" unbalanced="0"/>
    <cacheHierarchy uniqueName="[OPEC Supply].[Column944]" caption="Column944" attribute="1" defaultMemberUniqueName="[OPEC Supply].[Column944].[All]" allUniqueName="[OPEC Supply].[Column944].[All]" dimensionUniqueName="[OPEC Supply]" displayFolder="" count="2" memberValueDatatype="130" unbalanced="0"/>
    <cacheHierarchy uniqueName="[OPEC Supply].[Column945]" caption="Column945" attribute="1" defaultMemberUniqueName="[OPEC Supply].[Column945].[All]" allUniqueName="[OPEC Supply].[Column945].[All]" dimensionUniqueName="[OPEC Supply]" displayFolder="" count="2" memberValueDatatype="130" unbalanced="0"/>
    <cacheHierarchy uniqueName="[OPEC Supply].[Column946]" caption="Column946" attribute="1" defaultMemberUniqueName="[OPEC Supply].[Column946].[All]" allUniqueName="[OPEC Supply].[Column946].[All]" dimensionUniqueName="[OPEC Supply]" displayFolder="" count="2" memberValueDatatype="130" unbalanced="0"/>
    <cacheHierarchy uniqueName="[OPEC Supply].[Column947]" caption="Column947" attribute="1" defaultMemberUniqueName="[OPEC Supply].[Column947].[All]" allUniqueName="[OPEC Supply].[Column947].[All]" dimensionUniqueName="[OPEC Supply]" displayFolder="" count="2" memberValueDatatype="130" unbalanced="0"/>
    <cacheHierarchy uniqueName="[OPEC Supply].[Column948]" caption="Column948" attribute="1" defaultMemberUniqueName="[OPEC Supply].[Column948].[All]" allUniqueName="[OPEC Supply].[Column948].[All]" dimensionUniqueName="[OPEC Supply]" displayFolder="" count="2" memberValueDatatype="130" unbalanced="0"/>
    <cacheHierarchy uniqueName="[OPEC Supply].[Column949]" caption="Column949" attribute="1" defaultMemberUniqueName="[OPEC Supply].[Column949].[All]" allUniqueName="[OPEC Supply].[Column949].[All]" dimensionUniqueName="[OPEC Supply]" displayFolder="" count="2" memberValueDatatype="130" unbalanced="0"/>
    <cacheHierarchy uniqueName="[OPEC Supply].[Column950]" caption="Column950" attribute="1" defaultMemberUniqueName="[OPEC Supply].[Column950].[All]" allUniqueName="[OPEC Supply].[Column950].[All]" dimensionUniqueName="[OPEC Supply]" displayFolder="" count="2" memberValueDatatype="130" unbalanced="0"/>
    <cacheHierarchy uniqueName="[OPEC Supply].[Column951]" caption="Column951" attribute="1" defaultMemberUniqueName="[OPEC Supply].[Column951].[All]" allUniqueName="[OPEC Supply].[Column951].[All]" dimensionUniqueName="[OPEC Supply]" displayFolder="" count="2" memberValueDatatype="130" unbalanced="0"/>
    <cacheHierarchy uniqueName="[OPEC Supply].[Column952]" caption="Column952" attribute="1" defaultMemberUniqueName="[OPEC Supply].[Column952].[All]" allUniqueName="[OPEC Supply].[Column952].[All]" dimensionUniqueName="[OPEC Supply]" displayFolder="" count="2" memberValueDatatype="130" unbalanced="0"/>
    <cacheHierarchy uniqueName="[OPEC Supply].[Column953]" caption="Column953" attribute="1" defaultMemberUniqueName="[OPEC Supply].[Column953].[All]" allUniqueName="[OPEC Supply].[Column953].[All]" dimensionUniqueName="[OPEC Supply]" displayFolder="" count="2" memberValueDatatype="130" unbalanced="0"/>
    <cacheHierarchy uniqueName="[OPEC Supply].[Column954]" caption="Column954" attribute="1" defaultMemberUniqueName="[OPEC Supply].[Column954].[All]" allUniqueName="[OPEC Supply].[Column954].[All]" dimensionUniqueName="[OPEC Supply]" displayFolder="" count="2" memberValueDatatype="130" unbalanced="0"/>
    <cacheHierarchy uniqueName="[OPEC Supply].[Column955]" caption="Column955" attribute="1" defaultMemberUniqueName="[OPEC Supply].[Column955].[All]" allUniqueName="[OPEC Supply].[Column955].[All]" dimensionUniqueName="[OPEC Supply]" displayFolder="" count="2" memberValueDatatype="130" unbalanced="0"/>
    <cacheHierarchy uniqueName="[OPEC Supply].[Column956]" caption="Column956" attribute="1" defaultMemberUniqueName="[OPEC Supply].[Column956].[All]" allUniqueName="[OPEC Supply].[Column956].[All]" dimensionUniqueName="[OPEC Supply]" displayFolder="" count="2" memberValueDatatype="130" unbalanced="0"/>
    <cacheHierarchy uniqueName="[OPEC Supply].[Column957]" caption="Column957" attribute="1" defaultMemberUniqueName="[OPEC Supply].[Column957].[All]" allUniqueName="[OPEC Supply].[Column957].[All]" dimensionUniqueName="[OPEC Supply]" displayFolder="" count="2" memberValueDatatype="130" unbalanced="0"/>
    <cacheHierarchy uniqueName="[OPEC Supply].[Column958]" caption="Column958" attribute="1" defaultMemberUniqueName="[OPEC Supply].[Column958].[All]" allUniqueName="[OPEC Supply].[Column958].[All]" dimensionUniqueName="[OPEC Supply]" displayFolder="" count="2" memberValueDatatype="130" unbalanced="0"/>
    <cacheHierarchy uniqueName="[OPEC Supply].[Column959]" caption="Column959" attribute="1" defaultMemberUniqueName="[OPEC Supply].[Column959].[All]" allUniqueName="[OPEC Supply].[Column959].[All]" dimensionUniqueName="[OPEC Supply]" displayFolder="" count="2" memberValueDatatype="130" unbalanced="0"/>
    <cacheHierarchy uniqueName="[OPEC Supply].[Column960]" caption="Column960" attribute="1" defaultMemberUniqueName="[OPEC Supply].[Column960].[All]" allUniqueName="[OPEC Supply].[Column960].[All]" dimensionUniqueName="[OPEC Supply]" displayFolder="" count="2" memberValueDatatype="130" unbalanced="0"/>
    <cacheHierarchy uniqueName="[OPEC Supply].[Column961]" caption="Column961" attribute="1" defaultMemberUniqueName="[OPEC Supply].[Column961].[All]" allUniqueName="[OPEC Supply].[Column961].[All]" dimensionUniqueName="[OPEC Supply]" displayFolder="" count="2" memberValueDatatype="130" unbalanced="0"/>
    <cacheHierarchy uniqueName="[OPEC Supply].[Column962]" caption="Column962" attribute="1" defaultMemberUniqueName="[OPEC Supply].[Column962].[All]" allUniqueName="[OPEC Supply].[Column962].[All]" dimensionUniqueName="[OPEC Supply]" displayFolder="" count="2" memberValueDatatype="130" unbalanced="0"/>
    <cacheHierarchy uniqueName="[Measures].[__XL_Count EIA api]" caption="__XL_Count EIA api" measure="1" displayFolder="" measureGroup="EIA api" count="0" hidden="1"/>
    <cacheHierarchy uniqueName="[Measures].[__XL_Count IEA]" caption="__XL_Count IEA" measure="1" displayFolder="" measureGroup="IEA" count="0" hidden="1"/>
    <cacheHierarchy uniqueName="[Measures].[__XL_Count OPEC Demand]" caption="__XL_Count OPEC Demand" measure="1" displayFolder="" measureGroup="OPEC Demand" count="0" hidden="1"/>
    <cacheHierarchy uniqueName="[Measures].[__XL_Count OPEC Supply]" caption="__XL_Count OPEC Supply" measure="1" displayFolder="" measureGroup="OPEC Supply" count="0" hidden="1"/>
    <cacheHierarchy uniqueName="[Measures].[__No measures defined]" caption="__No measures defined" measure="1" displayFolder="" count="0" hidden="1"/>
    <cacheHierarchy uniqueName="[Measures].[Sum of Values]" caption="Sum of Values" measure="1" displayFolder="" measureGroup="EIA api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Value]" caption="Sum of Value" measure="1" displayFolder="" measureGroup="IEA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tupleCache>
    <entries count="187">
      <n v="730091.79999999993">
        <tpls c="3">
          <tpl hier="4" item="4294967295"/>
          <tpl fld="2" item="0"/>
          <tpl fld="1" item="0"/>
        </tpls>
      </n>
      <n v="13418.1">
        <tpls c="3">
          <tpl fld="0" item="18"/>
          <tpl fld="2" item="0"/>
          <tpl fld="1" item="0"/>
        </tpls>
      </n>
      <n v="4056.2">
        <tpls c="3">
          <tpl fld="0" item="10"/>
          <tpl fld="2" item="0"/>
          <tpl fld="1" item="0"/>
        </tpls>
      </n>
      <n v="2956.9">
        <tpls c="3">
          <tpl fld="0" item="4"/>
          <tpl fld="2" item="0"/>
          <tpl fld="1" item="0"/>
        </tpls>
      </n>
      <n v="13593.2">
        <tpls c="3">
          <tpl fld="0" item="8"/>
          <tpl fld="2" item="0"/>
          <tpl fld="1" item="0"/>
        </tpls>
      </n>
      <n v="92338.4">
        <tpls c="3">
          <tpl fld="0" item="25"/>
          <tpl fld="2" item="0"/>
          <tpl fld="1" item="0"/>
        </tpls>
      </n>
      <n v="2126.9">
        <tpls c="3">
          <tpl fld="0" item="6"/>
          <tpl fld="2" item="0"/>
          <tpl fld="1" item="0"/>
        </tpls>
      </n>
      <n v="49.5">
        <tpls c="3">
          <tpl fld="0" item="12"/>
          <tpl fld="2" item="0"/>
          <tpl fld="1" item="0"/>
        </tpls>
      </n>
      <n v="30446.2">
        <tpls c="3">
          <tpl fld="0" item="28"/>
          <tpl fld="2" item="0"/>
          <tpl fld="1" item="0"/>
        </tpls>
      </n>
      <n v="61892.2">
        <tpls c="3">
          <tpl fld="0" item="5"/>
          <tpl fld="2" item="0"/>
          <tpl fld="1" item="0"/>
        </tpls>
      </n>
      <n v="-1017.3">
        <tpls c="3">
          <tpl fld="0" item="20"/>
          <tpl fld="2" item="0"/>
          <tpl fld="1" item="0"/>
        </tpls>
      </n>
      <n v="3114.8">
        <tpls c="3">
          <tpl fld="0" item="3"/>
          <tpl fld="2" item="0"/>
          <tpl fld="1" item="0"/>
        </tpls>
      </n>
      <n v="-1200">
        <tpls c="3">
          <tpl fld="0" item="30"/>
          <tpl fld="2" item="0"/>
          <tpl fld="1" item="0"/>
        </tpls>
      </n>
      <n v="-1249.5">
        <tpls c="3">
          <tpl fld="0" item="33"/>
          <tpl fld="2" item="0"/>
          <tpl fld="1" item="0"/>
        </tpls>
      </n>
      <n v="27369.7">
        <tpls c="3">
          <tpl fld="0" item="34"/>
          <tpl fld="2" item="0"/>
          <tpl fld="1" item="0"/>
        </tpls>
      </n>
      <n v="51015.6">
        <tpls c="3">
          <tpl fld="0" item="23"/>
          <tpl fld="2" item="0"/>
          <tpl fld="1" item="0"/>
        </tpls>
      </n>
      <n v="5842.7">
        <tpls c="3">
          <tpl fld="0" item="36"/>
          <tpl fld="2" item="0"/>
          <tpl fld="1" item="0"/>
        </tpls>
      </n>
      <n v="3583.4">
        <tpls c="3">
          <tpl fld="0" item="35"/>
          <tpl fld="2" item="0"/>
          <tpl fld="1" item="0"/>
        </tpls>
      </n>
      <n v="516">
        <tpls c="3">
          <tpl fld="0" item="37"/>
          <tpl fld="2" item="0"/>
          <tpl fld="1" item="0"/>
        </tpls>
      </n>
      <n v="2139.6999999999998">
        <tpls c="3">
          <tpl fld="0" item="32"/>
          <tpl fld="2" item="0"/>
          <tpl fld="1" item="0"/>
        </tpls>
      </n>
      <n v="93355.7">
        <tpls c="3">
          <tpl fld="0" item="39"/>
          <tpl fld="2" item="0"/>
          <tpl fld="1" item="0"/>
        </tpls>
      </n>
      <n v="7666.8">
        <tpls c="3">
          <tpl fld="0" item="9"/>
          <tpl fld="2" item="0"/>
          <tpl fld="1" item="0"/>
        </tpls>
      </n>
      <n v="67.408247043000003">
        <tpls c="3">
          <tpl fld="4" item="0"/>
          <tpl fld="3" item="0"/>
          <tpl fld="1" item="1"/>
        </tpls>
      </n>
      <n v="101.40511162999999">
        <tpls c="3">
          <tpl fld="4" item="1"/>
          <tpl fld="3" item="0"/>
          <tpl fld="1" item="1"/>
        </tpls>
      </n>
      <n v="62.745030624000002">
        <tpls c="3">
          <tpl fld="4" item="0"/>
          <tpl fld="3" item="1"/>
          <tpl fld="1" item="1"/>
        </tpls>
      </n>
      <n v="95.380309358999995">
        <tpls c="3">
          <tpl fld="4" item="1"/>
          <tpl fld="3" item="1"/>
          <tpl fld="1" item="1"/>
        </tpls>
      </n>
      <n v="35.425923415">
        <tpls c="3">
          <tpl fld="4" item="2"/>
          <tpl fld="3" item="2"/>
          <tpl fld="1" item="1"/>
        </tpls>
      </n>
      <n v="5.3678795883000001">
        <tpls c="3">
          <tpl fld="4" item="3"/>
          <tpl fld="3" item="0"/>
          <tpl fld="1" item="1"/>
        </tpls>
      </n>
      <n v="5.1222908874000002">
        <tpls c="3">
          <tpl fld="4" item="3"/>
          <tpl fld="3" item="1"/>
          <tpl fld="1" item="1"/>
        </tpls>
      </n>
      <n v="5.0246068911000004">
        <tpls c="3">
          <tpl fld="4" item="3"/>
          <tpl fld="3" item="3"/>
          <tpl fld="1" item="1"/>
        </tpls>
      </n>
      <n v="66.283738353000004">
        <tpls c="3">
          <tpl fld="4" item="0"/>
          <tpl fld="3" item="4"/>
          <tpl fld="1" item="1"/>
        </tpls>
      </n>
      <n v="101.83731486000001">
        <tpls c="3">
          <tpl fld="4" item="1"/>
          <tpl fld="3" item="4"/>
          <tpl fld="1" item="1"/>
        </tpls>
      </n>
      <n v="62.355105236">
        <tpls c="3">
          <tpl fld="4" item="0"/>
          <tpl fld="3" item="3"/>
          <tpl fld="1" item="1"/>
        </tpls>
      </n>
      <n v="93.328671952999997">
        <tpls c="3">
          <tpl fld="4" item="1"/>
          <tpl fld="3" item="3"/>
          <tpl fld="1" item="1"/>
        </tpls>
      </n>
      <n v="34.920879397999997">
        <tpls c="3">
          <tpl fld="4" item="2"/>
          <tpl fld="3" item="5"/>
          <tpl fld="1" item="1"/>
        </tpls>
      </n>
      <n v="5.5913156307999996">
        <tpls c="3">
          <tpl fld="4" item="3"/>
          <tpl fld="3" item="6"/>
          <tpl fld="1" item="1"/>
        </tpls>
      </n>
      <n v="30.721104389000001">
        <tpls c="3">
          <tpl fld="4" item="2"/>
          <tpl fld="3" item="7"/>
          <tpl fld="1" item="1"/>
        </tpls>
      </n>
      <n v="65.529759471999995">
        <tpls c="3">
          <tpl fld="4" item="0"/>
          <tpl fld="3" item="5"/>
          <tpl fld="1" item="1"/>
        </tpls>
      </n>
      <n v="100.36174262999999">
        <tpls c="3">
          <tpl fld="4" item="1"/>
          <tpl fld="3" item="5"/>
          <tpl fld="1" item="1"/>
        </tpls>
      </n>
      <n v="61.577476433999998">
        <tpls c="3">
          <tpl fld="4" item="0"/>
          <tpl fld="3" item="7"/>
          <tpl fld="1" item="1"/>
        </tpls>
      </n>
      <n v="84.838234287000006">
        <tpls c="3">
          <tpl fld="4" item="1"/>
          <tpl fld="3" item="7"/>
          <tpl fld="1" item="1"/>
        </tpls>
      </n>
      <n v="33.965187348000001">
        <tpls c="3">
          <tpl fld="4" item="2"/>
          <tpl fld="3" item="4"/>
          <tpl fld="1" item="1"/>
        </tpls>
      </n>
      <n v="5.4686983402999996">
        <tpls c="3">
          <tpl fld="4" item="3"/>
          <tpl fld="3" item="8"/>
          <tpl fld="1" item="1"/>
        </tpls>
      </n>
      <n v="34.277971663999999">
        <tpls c="3">
          <tpl fld="4" item="2"/>
          <tpl fld="3" item="9"/>
          <tpl fld="1" item="1"/>
        </tpls>
      </n>
      <n v="64.837654470000004">
        <tpls c="3">
          <tpl fld="4" item="0"/>
          <tpl fld="3" item="2"/>
          <tpl fld="1" item="1"/>
        </tpls>
      </n>
      <n v="99.976803891000003">
        <tpls c="3">
          <tpl fld="4" item="1"/>
          <tpl fld="3" item="2"/>
          <tpl fld="1" item="1"/>
        </tpls>
      </n>
      <n v="67.187963269999997">
        <tpls c="3">
          <tpl fld="4" item="0"/>
          <tpl fld="3" item="10"/>
          <tpl fld="1" item="1"/>
        </tpls>
      </n>
      <n v="95.587590657000007">
        <tpls c="3">
          <tpl fld="4" item="1"/>
          <tpl fld="3" item="10"/>
          <tpl fld="1" item="1"/>
        </tpls>
      </n>
      <n v="33.498390125">
        <tpls c="3">
          <tpl fld="4" item="2"/>
          <tpl fld="3" item="10"/>
          <tpl fld="1" item="1"/>
        </tpls>
      </n>
      <n v="68.685421441000003">
        <tpls c="3">
          <tpl fld="4" item="0"/>
          <tpl fld="3" item="11"/>
          <tpl fld="1" item="1"/>
        </tpls>
      </n>
      <n v="102.28759938">
        <tpls c="3">
          <tpl fld="4" item="1"/>
          <tpl fld="3" item="11"/>
          <tpl fld="1" item="1"/>
        </tpls>
      </n>
      <n v="68.291512850999993">
        <tpls c="3">
          <tpl fld="4" item="0"/>
          <tpl fld="3" item="9"/>
          <tpl fld="1" item="1"/>
        </tpls>
      </n>
      <n v="102.05603043000001">
        <tpls c="3">
          <tpl fld="4" item="1"/>
          <tpl fld="3" item="9"/>
          <tpl fld="1" item="1"/>
        </tpls>
      </n>
      <n v="28.650856891">
        <tpls c="3">
          <tpl fld="4" item="2"/>
          <tpl fld="3" item="3"/>
          <tpl fld="1" item="1"/>
        </tpls>
      </n>
      <n v="34.113871670000002">
        <tpls c="3">
          <tpl fld="4" item="2"/>
          <tpl fld="3" item="8"/>
          <tpl fld="1" item="1"/>
        </tpls>
      </n>
      <n v="5.3097525650000001">
        <tpls c="3">
          <tpl fld="4" item="3"/>
          <tpl fld="3" item="4"/>
          <tpl fld="1" item="1"/>
        </tpls>
      </n>
      <n v="5.4833789701000004">
        <tpls c="3">
          <tpl fld="4" item="3"/>
          <tpl fld="3" item="2"/>
          <tpl fld="1" item="1"/>
        </tpls>
      </n>
      <n v="67.317304307000001">
        <tpls c="3">
          <tpl fld="4" item="0"/>
          <tpl fld="3" item="8"/>
          <tpl fld="1" item="1"/>
        </tpls>
      </n>
      <n v="100.93063407">
        <tpls c="3">
          <tpl fld="4" item="1"/>
          <tpl fld="3" item="8"/>
          <tpl fld="1" item="1"/>
        </tpls>
      </n>
      <n v="30.001910453000001">
        <tpls c="3">
          <tpl fld="4" item="2"/>
          <tpl fld="3" item="1"/>
          <tpl fld="1" item="1"/>
        </tpls>
      </n>
      <n v="5.2213571584">
        <tpls c="3">
          <tpl fld="4" item="3"/>
          <tpl fld="3" item="10"/>
          <tpl fld="1" item="1"/>
        </tpls>
      </n>
      <n v="5.5168718161000001">
        <tpls c="3">
          <tpl fld="4" item="3"/>
          <tpl fld="3" item="9"/>
          <tpl fld="1" item="1"/>
        </tpls>
      </n>
      <n v="5.0742912023000004">
        <tpls c="3">
          <tpl fld="4" item="3"/>
          <tpl fld="3" item="7"/>
          <tpl fld="1" item="1"/>
        </tpls>
      </n>
      <n v="66.099210841000001">
        <tpls c="3">
          <tpl fld="4" item="0"/>
          <tpl fld="3" item="6"/>
          <tpl fld="1" item="1"/>
        </tpls>
      </n>
      <n v="99.673295773999996">
        <tpls c="3">
          <tpl fld="4" item="1"/>
          <tpl fld="3" item="6"/>
          <tpl fld="1" item="1"/>
        </tpls>
      </n>
      <n v="30.369826012000001">
        <tpls c="3">
          <tpl fld="4" item="2"/>
          <tpl fld="3" item="12"/>
          <tpl fld="1" item="1"/>
        </tpls>
      </n>
      <n v="5.2862704567999996">
        <tpls c="3">
          <tpl fld="4" item="3"/>
          <tpl fld="3" item="12"/>
          <tpl fld="1" item="1"/>
        </tpls>
      </n>
      <n v="5.3614476881000002">
        <tpls c="3">
          <tpl fld="4" item="3"/>
          <tpl fld="3" item="13"/>
          <tpl fld="1" item="1"/>
        </tpls>
      </n>
      <n v="66.154645363">
        <tpls c="3">
          <tpl fld="4" item="0"/>
          <tpl fld="3" item="14"/>
          <tpl fld="1" item="1"/>
        </tpls>
      </n>
      <n v="100.06251528">
        <tpls c="3">
          <tpl fld="4" item="1"/>
          <tpl fld="3" item="14"/>
          <tpl fld="1" item="1"/>
        </tpls>
      </n>
      <n v="32.458078123">
        <tpls c="3">
          <tpl fld="4" item="2"/>
          <tpl fld="3" item="13"/>
          <tpl fld="1" item="1"/>
        </tpls>
      </n>
      <n v="65.573567753000006">
        <tpls c="3">
          <tpl fld="4" item="0"/>
          <tpl fld="3" item="13"/>
          <tpl fld="1" item="1"/>
        </tpls>
      </n>
      <n v="99.058622987999996">
        <tpls c="3">
          <tpl fld="4" item="1"/>
          <tpl fld="3" item="13"/>
          <tpl fld="1" item="1"/>
        </tpls>
      </n>
      <n v="33.594997595000002">
        <tpls c="3">
          <tpl fld="4" item="2"/>
          <tpl fld="3" item="14"/>
          <tpl fld="1" item="1"/>
        </tpls>
      </n>
      <n v="5.4507145628">
        <tpls c="3">
          <tpl fld="4" item="3"/>
          <tpl fld="3" item="5"/>
          <tpl fld="1" item="1"/>
        </tpls>
      </n>
      <n v="64.136765823999994">
        <tpls c="3">
          <tpl fld="4" item="0"/>
          <tpl fld="3" item="15"/>
          <tpl fld="1" item="1"/>
        </tpls>
      </n>
      <n v="96.714971470999998">
        <tpls c="3">
          <tpl fld="4" item="1"/>
          <tpl fld="3" item="15"/>
          <tpl fld="1" item="1"/>
        </tpls>
      </n>
      <n v="62.354121378000002">
        <tpls c="3">
          <tpl fld="4" item="0"/>
          <tpl fld="3" item="12"/>
          <tpl fld="1" item="1"/>
        </tpls>
      </n>
      <n v="94.597750582000003">
        <tpls c="3">
          <tpl fld="4" item="1"/>
          <tpl fld="3" item="12"/>
          <tpl fld="1" item="1"/>
        </tpls>
      </n>
      <n v="34.386222848999999">
        <tpls c="3">
          <tpl fld="4" item="2"/>
          <tpl fld="3" item="0"/>
          <tpl fld="1" item="1"/>
        </tpls>
      </n>
      <n v="5.4345824967">
        <tpls c="3">
          <tpl fld="4" item="3"/>
          <tpl fld="3" item="14"/>
          <tpl fld="1" item="1"/>
        </tpls>
      </n>
      <n v="34.025076296999998">
        <tpls c="3">
          <tpl fld="4" item="2"/>
          <tpl fld="3" item="6"/>
          <tpl fld="1" item="1"/>
        </tpls>
      </n>
      <n v="34.316631055000002">
        <tpls c="3">
          <tpl fld="4" item="2"/>
          <tpl fld="3" item="11"/>
          <tpl fld="1" item="1"/>
        </tpls>
      </n>
      <n v="14517">
        <tpls c="3">
          <tpl fld="0" item="19"/>
          <tpl fld="2" item="0"/>
          <tpl fld="1" item="0"/>
        </tpls>
      </n>
      <n v="-868.8">
        <tpls c="3">
          <tpl fld="0" item="17"/>
          <tpl fld="2" item="0"/>
          <tpl fld="1" item="0"/>
        </tpls>
      </n>
      <n v="11906.8">
        <tpls c="3">
          <tpl fld="0" item="27"/>
          <tpl fld="2" item="0"/>
          <tpl fld="1" item="0"/>
        </tpls>
      </n>
      <n v="5275.9">
        <tpls c="3">
          <tpl fld="0" item="16"/>
          <tpl fld="2" item="0"/>
          <tpl fld="1" item="0"/>
        </tpls>
      </n>
      <n v="26280">
        <tpls c="3">
          <tpl fld="0" item="29"/>
          <tpl fld="2" item="0"/>
          <tpl fld="1" item="0"/>
        </tpls>
      </n>
      <n v="42340.1">
        <tpls c="3">
          <tpl fld="0" item="14"/>
          <tpl fld="2" item="0"/>
          <tpl fld="1" item="0"/>
        </tpls>
      </n>
      <n v="25262.7">
        <tpls c="3">
          <tpl fld="0" item="31"/>
          <tpl fld="2" item="0"/>
          <tpl fld="1" item="0"/>
        </tpls>
      </n>
      <n v="4067.7">
        <tpls c="3">
          <tpl fld="0" item="11"/>
          <tpl fld="2" item="0"/>
          <tpl fld="1" item="0"/>
        </tpls>
      </n>
      <n v="1051.5">
        <tpls c="3">
          <tpl fld="0" item="13"/>
          <tpl fld="2" item="0"/>
          <tpl fld="1" item="0"/>
        </tpls>
      </n>
      <n v="23270.3">
        <tpls c="3">
          <tpl fld="0" item="2"/>
          <tpl fld="2" item="0"/>
          <tpl fld="1" item="0"/>
        </tpls>
      </n>
      <n v="22766.5">
        <tpls c="3">
          <tpl fld="0" item="40"/>
          <tpl fld="2" item="0"/>
          <tpl fld="1" item="0"/>
        </tpls>
      </n>
      <n v="30255.9">
        <tpls c="3">
          <tpl fld="0" item="0"/>
          <tpl fld="2" item="0"/>
          <tpl fld="1" item="0"/>
        </tpls>
      </n>
      <n v="7679.8">
        <tpls c="3">
          <tpl fld="0" item="7"/>
          <tpl fld="2" item="0"/>
          <tpl fld="1" item="0"/>
        </tpls>
      </n>
      <n v="61892.3">
        <tpls c="3">
          <tpl fld="0" item="1"/>
          <tpl fld="2" item="0"/>
          <tpl fld="1" item="0"/>
        </tpls>
      </n>
      <n v="1319.5">
        <tpls c="3">
          <tpl fld="0" item="38"/>
          <tpl fld="2" item="0"/>
          <tpl fld="1" item="0"/>
        </tpls>
      </n>
      <n v="4572.2">
        <tpls c="3">
          <tpl fld="0" item="26"/>
          <tpl fld="2" item="0"/>
          <tpl fld="1" item="0"/>
        </tpls>
      </n>
      <n v="743">
        <tpls c="3">
          <tpl fld="0" item="24"/>
          <tpl fld="2" item="0"/>
          <tpl fld="1" item="0"/>
        </tpls>
      </n>
      <n v="114.5">
        <tpls c="3">
          <tpl fld="0" item="15"/>
          <tpl fld="2" item="0"/>
          <tpl fld="1" item="0"/>
        </tpls>
      </n>
      <n v="30446.2">
        <tpls c="3">
          <tpl fld="0" item="22"/>
          <tpl fld="2" item="0"/>
          <tpl fld="1" item="0"/>
        </tpls>
      </n>
      <n v="5183.5">
        <tpls c="3">
          <tpl fld="0" item="21"/>
          <tpl fld="2" item="0"/>
          <tpl fld="1" item="0"/>
        </tpls>
      </n>
      <n v="15.255756066">
        <tpls c="3">
          <tpl fld="4" item="4"/>
          <tpl fld="3" item="12"/>
          <tpl fld="1" item="1"/>
        </tpls>
      </n>
      <m>
        <tpls c="3">
          <tpl fld="0" item="25"/>
          <tpl fld="2" item="1"/>
          <tpl fld="1" item="0"/>
        </tpls>
      </m>
      <m>
        <tpls c="3">
          <tpl fld="0" item="25"/>
          <tpl fld="2" item="2"/>
          <tpl fld="1" item="0"/>
        </tpls>
      </m>
      <n v="14.89692529">
        <tpls c="3">
          <tpl fld="4" item="4"/>
          <tpl fld="3" item="5"/>
          <tpl fld="1" item="1"/>
        </tpls>
      </n>
      <n v="14.832127199">
        <tpls c="3">
          <tpl fld="4" item="4"/>
          <tpl fld="3" item="0"/>
          <tpl fld="1" item="1"/>
        </tpls>
      </n>
      <n v="14.610520887">
        <tpls c="3">
          <tpl fld="4" item="4"/>
          <tpl fld="3" item="4"/>
          <tpl fld="1" item="1"/>
        </tpls>
      </n>
      <n v="36.782689134000002">
        <tpls c="3">
          <tpl fld="4" item="5"/>
          <tpl fld="3" item="14"/>
          <tpl fld="1" item="1"/>
        </tpls>
      </n>
      <n v="36.546650380999999">
        <tpls c="3">
          <tpl fld="4" item="5"/>
          <tpl fld="3" item="12"/>
          <tpl fld="1" item="1"/>
        </tpls>
      </n>
      <n v="15.805319294">
        <tpls c="3">
          <tpl fld="4" item="4"/>
          <tpl fld="3" item="6"/>
          <tpl fld="1" item="1"/>
        </tpls>
      </n>
      <n v="5.2757854138000004">
        <tpls c="3">
          <tpl fld="4" item="3"/>
          <tpl fld="3" item="15"/>
          <tpl fld="1" item="1"/>
        </tpls>
      </n>
      <n v="36.739995813">
        <tpls c="3">
          <tpl fld="4" item="5"/>
          <tpl fld="3" item="0"/>
          <tpl fld="1" item="1"/>
        </tpls>
      </n>
      <n v="37.798851632999998">
        <tpls c="3">
          <tpl fld="4" item="5"/>
          <tpl fld="3" item="6"/>
          <tpl fld="1" item="1"/>
        </tpls>
      </n>
      <n v="30.781027172000002">
        <tpls c="3">
          <tpl fld="4" item="2"/>
          <tpl fld="3" item="15"/>
          <tpl fld="1" item="1"/>
        </tpls>
      </n>
      <n v="33.793922623">
        <tpls c="3">
          <tpl fld="4" item="5"/>
          <tpl fld="3" item="3"/>
          <tpl fld="1" item="1"/>
        </tpls>
      </n>
      <n v="32.130025074999999">
        <tpls c="3">
          <tpl fld="4" item="5"/>
          <tpl fld="3" item="7"/>
          <tpl fld="1" item="1"/>
        </tpls>
      </n>
      <n v="16.050255106000002">
        <tpls c="3">
          <tpl fld="4" item="4"/>
          <tpl fld="3" item="11"/>
          <tpl fld="1" item="1"/>
        </tpls>
      </n>
      <n v="13.886224943">
        <tpls c="3">
          <tpl fld="4" item="4"/>
          <tpl fld="3" item="10"/>
          <tpl fld="1" item="1"/>
        </tpls>
      </n>
      <n v="34.835830567000002">
        <tpls c="3">
          <tpl fld="4" item="5"/>
          <tpl fld="3" item="10"/>
          <tpl fld="1" item="1"/>
        </tpls>
      </n>
      <n v="14.64703347">
        <tpls c="3">
          <tpl fld="4" item="4"/>
          <tpl fld="3" item="3"/>
          <tpl fld="1" item="1"/>
        </tpls>
      </n>
      <n v="36.760397740000002">
        <tpls c="3">
          <tpl fld="4" item="5"/>
          <tpl fld="3" item="2"/>
          <tpl fld="1" item="1"/>
        </tpls>
      </n>
      <n v="14.082412864">
        <tpls c="3">
          <tpl fld="4" item="4"/>
          <tpl fld="3" item="7"/>
          <tpl fld="1" item="1"/>
        </tpls>
      </n>
      <n v="35.871873600999997">
        <tpls c="3">
          <tpl fld="4" item="5"/>
          <tpl fld="3" item="1"/>
          <tpl fld="1" item="1"/>
        </tpls>
      </n>
      <n v="35.482687345000002">
        <tpls c="3">
          <tpl fld="4" item="5"/>
          <tpl fld="3" item="15"/>
          <tpl fld="1" item="1"/>
        </tpls>
      </n>
      <m>
        <tpls c="3">
          <tpl fld="0" item="25"/>
          <tpl fld="2" item="3"/>
          <tpl fld="1" item="0"/>
        </tpls>
      </m>
      <n v="35.71121145">
        <tpls c="3">
          <tpl fld="4" item="5"/>
          <tpl fld="3" item="4"/>
          <tpl fld="1" item="1"/>
        </tpls>
      </n>
      <n v="15.105471166999999">
        <tpls c="3">
          <tpl fld="4" item="4"/>
          <tpl fld="3" item="1"/>
          <tpl fld="1" item="1"/>
        </tpls>
      </n>
      <n v="15.46396107">
        <tpls c="3">
          <tpl fld="4" item="4"/>
          <tpl fld="3" item="15"/>
          <tpl fld="1" item="1"/>
        </tpls>
      </n>
      <n v="16.062484672">
        <tpls c="3">
          <tpl fld="4" item="4"/>
          <tpl fld="3" item="8"/>
          <tpl fld="1" item="1"/>
        </tpls>
      </n>
      <n v="37.418010359999997">
        <tpls c="3">
          <tpl fld="4" item="5"/>
          <tpl fld="3" item="8"/>
          <tpl fld="1" item="1"/>
        </tpls>
      </n>
      <m>
        <tpls c="3">
          <tpl fld="0" item="25"/>
          <tpl fld="2" item="4"/>
          <tpl fld="1" item="0"/>
        </tpls>
      </m>
      <n v="94215.1">
        <tpls c="3">
          <tpl fld="0" item="25"/>
          <tpl fld="2" item="5"/>
          <tpl fld="1" item="0"/>
        </tpls>
      </n>
      <n v="14.696568609">
        <tpls c="3">
          <tpl fld="4" item="4"/>
          <tpl fld="3" item="2"/>
          <tpl fld="1" item="1"/>
        </tpls>
      </n>
      <n v="5.5560339138000003">
        <tpls c="3">
          <tpl fld="4" item="3"/>
          <tpl fld="3" item="11"/>
          <tpl fld="1" item="1"/>
        </tpls>
      </n>
      <m>
        <tpls c="3">
          <tpl fld="0" item="25"/>
          <tpl fld="2" item="6"/>
          <tpl fld="1" item="0"/>
        </tpls>
      </m>
      <n v="15.773000811999999">
        <tpls c="3">
          <tpl fld="4" item="4"/>
          <tpl fld="3" item="9"/>
          <tpl fld="1" item="1"/>
        </tpls>
      </n>
      <n v="35.177751202000003">
        <tpls c="3">
          <tpl fld="4" item="5"/>
          <tpl fld="3" item="13"/>
          <tpl fld="1" item="1"/>
        </tpls>
      </n>
      <n v="36.848862564000001">
        <tpls c="3">
          <tpl fld="4" item="5"/>
          <tpl fld="3" item="9"/>
          <tpl fld="1" item="1"/>
        </tpls>
      </n>
      <n v="38.055794675999998">
        <tpls c="3">
          <tpl fld="4" item="5"/>
          <tpl fld="3" item="11"/>
          <tpl fld="1" item="1"/>
        </tpls>
      </n>
      <n v="15.165019364000001">
        <tpls c="3">
          <tpl fld="4" item="4"/>
          <tpl fld="3" item="13"/>
          <tpl fld="1" item="1"/>
        </tpls>
      </n>
      <m>
        <tpls c="3">
          <tpl fld="0" item="25"/>
          <tpl fld="2" item="7"/>
          <tpl fld="1" item="0"/>
        </tpls>
      </m>
      <n v="15.391420656999999">
        <tpls c="3">
          <tpl fld="4" item="4"/>
          <tpl fld="3" item="14"/>
          <tpl fld="1" item="1"/>
        </tpls>
      </n>
      <n v="36.236452344999996">
        <tpls c="3">
          <tpl fld="4" item="5"/>
          <tpl fld="3" item="5"/>
          <tpl fld="1" item="1"/>
        </tpls>
      </n>
      <n v="5842.7">
        <tpls c="3">
          <tpl fld="0" item="36"/>
          <tpl hier="6" item="0"/>
          <tpl fld="1" item="0"/>
        </tpls>
      </n>
      <n v="23270.3">
        <tpls c="3">
          <tpl fld="0" item="2"/>
          <tpl hier="6" item="0"/>
          <tpl fld="1" item="0"/>
        </tpls>
      </n>
      <n v="2956.9">
        <tpls c="3">
          <tpl fld="0" item="4"/>
          <tpl hier="6" item="0"/>
          <tpl fld="1" item="0"/>
        </tpls>
      </n>
      <n v="-1017.3">
        <tpls c="3">
          <tpl fld="0" item="20"/>
          <tpl hier="6" item="0"/>
          <tpl fld="1" item="0"/>
        </tpls>
      </n>
      <n v="730091.79999999993">
        <tpls c="3">
          <tpl hier="4" item="4294967295"/>
          <tpl hier="6" item="0"/>
          <tpl fld="1" item="0"/>
        </tpls>
      </n>
      <n v="25262.7">
        <tpls c="3">
          <tpl fld="0" item="31"/>
          <tpl hier="6" item="0"/>
          <tpl fld="1" item="0"/>
        </tpls>
      </n>
      <n v="4572.2">
        <tpls c="3">
          <tpl fld="0" item="26"/>
          <tpl hier="6" item="0"/>
          <tpl fld="1" item="0"/>
        </tpls>
      </n>
      <n v="42340.1">
        <tpls c="3">
          <tpl fld="0" item="14"/>
          <tpl hier="6" item="0"/>
          <tpl fld="1" item="0"/>
        </tpls>
      </n>
      <n v="93355.7">
        <tpls c="3">
          <tpl fld="0" item="39"/>
          <tpl hier="6" item="0"/>
          <tpl fld="1" item="0"/>
        </tpls>
      </n>
      <n v="4056.2">
        <tpls c="3">
          <tpl fld="0" item="10"/>
          <tpl hier="6" item="0"/>
          <tpl fld="1" item="0"/>
        </tpls>
      </n>
      <n v="1051.5">
        <tpls c="3">
          <tpl fld="0" item="13"/>
          <tpl hier="6" item="0"/>
          <tpl fld="1" item="0"/>
        </tpls>
      </n>
      <n v="27369.7">
        <tpls c="3">
          <tpl fld="0" item="34"/>
          <tpl hier="6" item="0"/>
          <tpl fld="1" item="0"/>
        </tpls>
      </n>
      <n v="13418.1">
        <tpls c="3">
          <tpl fld="0" item="18"/>
          <tpl hier="6" item="0"/>
          <tpl fld="1" item="0"/>
        </tpls>
      </n>
      <n v="11906.8">
        <tpls c="3">
          <tpl fld="0" item="27"/>
          <tpl hier="6" item="0"/>
          <tpl fld="1" item="0"/>
        </tpls>
      </n>
      <n v="7666.8">
        <tpls c="3">
          <tpl fld="0" item="9"/>
          <tpl hier="6" item="0"/>
          <tpl fld="1" item="0"/>
        </tpls>
      </n>
      <n v="516">
        <tpls c="3">
          <tpl fld="0" item="37"/>
          <tpl hier="6" item="0"/>
          <tpl fld="1" item="0"/>
        </tpls>
      </n>
      <n v="-868.8">
        <tpls c="3">
          <tpl fld="0" item="17"/>
          <tpl hier="6" item="0"/>
          <tpl fld="1" item="0"/>
        </tpls>
      </n>
      <n v="114.5">
        <tpls c="3">
          <tpl fld="0" item="15"/>
          <tpl hier="6" item="0"/>
          <tpl fld="1" item="0"/>
        </tpls>
      </n>
      <n v="2139.6999999999998">
        <tpls c="3">
          <tpl fld="0" item="32"/>
          <tpl hier="6" item="0"/>
          <tpl fld="1" item="0"/>
        </tpls>
      </n>
      <n v="30255.9">
        <tpls c="3">
          <tpl fld="0" item="0"/>
          <tpl hier="6" item="0"/>
          <tpl fld="1" item="0"/>
        </tpls>
      </n>
      <n v="92338.4">
        <tpls c="3">
          <tpl fld="0" item="25"/>
          <tpl hier="6" item="0"/>
          <tpl fld="1" item="0"/>
        </tpls>
      </n>
      <n v="30446.2">
        <tpls c="3">
          <tpl fld="0" item="22"/>
          <tpl hier="6" item="0"/>
          <tpl fld="1" item="0"/>
        </tpls>
      </n>
      <n v="22766.5">
        <tpls c="3">
          <tpl fld="0" item="40"/>
          <tpl hier="6" item="0"/>
          <tpl fld="1" item="0"/>
        </tpls>
      </n>
      <n v="1319.5">
        <tpls c="3">
          <tpl fld="0" item="38"/>
          <tpl hier="6" item="0"/>
          <tpl fld="1" item="0"/>
        </tpls>
      </n>
      <n v="61892.3">
        <tpls c="3">
          <tpl fld="0" item="1"/>
          <tpl hier="6" item="0"/>
          <tpl fld="1" item="0"/>
        </tpls>
      </n>
      <n v="61892.2">
        <tpls c="3">
          <tpl fld="0" item="5"/>
          <tpl hier="6" item="0"/>
          <tpl fld="1" item="0"/>
        </tpls>
      </n>
      <n v="26280">
        <tpls c="3">
          <tpl fld="0" item="29"/>
          <tpl hier="6" item="0"/>
          <tpl fld="1" item="0"/>
        </tpls>
      </n>
      <n v="49.5">
        <tpls c="3">
          <tpl fld="0" item="12"/>
          <tpl hier="6" item="0"/>
          <tpl fld="1" item="0"/>
        </tpls>
      </n>
      <n v="51015.6">
        <tpls c="3">
          <tpl fld="0" item="23"/>
          <tpl hier="6" item="0"/>
          <tpl fld="1" item="0"/>
        </tpls>
      </n>
      <n v="13593.2">
        <tpls c="3">
          <tpl fld="0" item="8"/>
          <tpl hier="6" item="0"/>
          <tpl fld="1" item="0"/>
        </tpls>
      </n>
      <n v="14517">
        <tpls c="3">
          <tpl fld="0" item="19"/>
          <tpl hier="6" item="0"/>
          <tpl fld="1" item="0"/>
        </tpls>
      </n>
      <n v="7679.8">
        <tpls c="3">
          <tpl fld="0" item="7"/>
          <tpl hier="6" item="0"/>
          <tpl fld="1" item="0"/>
        </tpls>
      </n>
      <n v="30446.2">
        <tpls c="3">
          <tpl fld="0" item="28"/>
          <tpl hier="6" item="0"/>
          <tpl fld="1" item="0"/>
        </tpls>
      </n>
      <n v="4067.7">
        <tpls c="3">
          <tpl fld="0" item="11"/>
          <tpl hier="6" item="0"/>
          <tpl fld="1" item="0"/>
        </tpls>
      </n>
      <n v="5183.5">
        <tpls c="3">
          <tpl fld="0" item="21"/>
          <tpl hier="6" item="0"/>
          <tpl fld="1" item="0"/>
        </tpls>
      </n>
      <n v="-1249.5">
        <tpls c="3">
          <tpl fld="0" item="33"/>
          <tpl hier="6" item="0"/>
          <tpl fld="1" item="0"/>
        </tpls>
      </n>
      <n v="743">
        <tpls c="3">
          <tpl fld="0" item="24"/>
          <tpl hier="6" item="0"/>
          <tpl fld="1" item="0"/>
        </tpls>
      </n>
      <n v="-1200">
        <tpls c="3">
          <tpl fld="0" item="30"/>
          <tpl hier="6" item="0"/>
          <tpl fld="1" item="0"/>
        </tpls>
      </n>
      <n v="5275.9">
        <tpls c="3">
          <tpl fld="0" item="16"/>
          <tpl hier="6" item="0"/>
          <tpl fld="1" item="0"/>
        </tpls>
      </n>
      <n v="3114.8">
        <tpls c="3">
          <tpl fld="0" item="3"/>
          <tpl hier="6" item="0"/>
          <tpl fld="1" item="0"/>
        </tpls>
      </n>
      <n v="2126.9">
        <tpls c="3">
          <tpl fld="0" item="6"/>
          <tpl hier="6" item="0"/>
          <tpl fld="1" item="0"/>
        </tpls>
      </n>
      <n v="3583.4">
        <tpls c="3">
          <tpl fld="0" item="35"/>
          <tpl hier="6" item="0"/>
          <tpl fld="1" item="0"/>
        </tpls>
      </n>
    </entries>
    <sets count="1">
      <set count="1" maxRank="1" setDefinition="{([IEA].[Date].&amp;[1Q2021])}">
        <tpls c="1">
          <tpl fld="2" item="0"/>
        </tpls>
      </set>
    </sets>
    <queryCache count="75">
      <query mdx="[IEA].[Balitem].&amp;[NOECDSUP]">
        <tpls c="1">
          <tpl fld="0" item="0"/>
        </tpls>
      </query>
      <query mdx="[IEA].[Balitem].&amp;[NOPECTOT]">
        <tpls c="1">
          <tpl fld="0" item="1"/>
        </tpls>
      </query>
      <query mdx="[IEA].[Balitem].&amp;[AMESUP]">
        <tpls c="1">
          <tpl fld="0" item="2"/>
        </tpls>
      </query>
      <query mdx="[IEA].[Balitem].&amp;[MIDEASTSUP]">
        <tpls c="1">
          <tpl fld="0" item="3"/>
        </tpls>
      </query>
      <query mdx="[IEA].[Balitem].&amp;[OTHASIASUP]">
        <tpls c="1">
          <tpl fld="0" item="4"/>
        </tpls>
      </query>
      <query mdx="[IEA].[Balitem].&amp;[NONOPECCUR]">
        <tpls c="1">
          <tpl fld="0" item="5"/>
        </tpls>
      </query>
      <query mdx="[IEA].[Balitem].&amp;[PROCGAIN]">
        <tpls c="1">
          <tpl fld="0" item="6"/>
        </tpls>
      </query>
      <query mdx="[IEA].[Balitem].&amp;[MIDEASTDEM]">
        <tpls c="1">
          <tpl fld="0" item="7"/>
        </tpls>
      </query>
      <query mdx="[IEA].[Balitem].&amp;[OTHASIADEM]">
        <tpls c="1">
          <tpl fld="0" item="8"/>
        </tpls>
      </query>
      <query mdx="[IEA].[Balitem].&amp;[AOCDEM]">
        <tpls c="1">
          <tpl fld="0" item="9"/>
        </tpls>
      </query>
      <query mdx="[IEA].[Balitem].&amp;[CHINASUP]">
        <tpls c="1">
          <tpl fld="0" item="10"/>
        </tpls>
      </query>
      <query mdx="[IEA].[Balitem].&amp;[AFRICADEM]">
        <tpls c="1">
          <tpl fld="0" item="11"/>
        </tpls>
      </query>
      <query mdx="[IEA].[Balitem].&amp;[STCHGOVT]">
        <tpls c="1">
          <tpl fld="0" item="12"/>
        </tpls>
      </query>
      <query mdx="[IEA].[Balitem].&amp;[MISBAL]">
        <tpls c="1">
          <tpl fld="0" item="13"/>
        </tpls>
      </query>
      <query mdx="[Measures].[Sum of Value]">
        <tpls c="1">
          <tpl fld="1" item="0"/>
        </tpls>
      </query>
      <query mdx="[IEA].[Balitem].&amp;[OECDDEM]">
        <tpls c="1">
          <tpl fld="0" item="14"/>
        </tpls>
      </query>
      <query mdx="[IEA].[Balitem].&amp;[EASTEURSUP]">
        <tpls c="1">
          <tpl fld="0" item="15"/>
        </tpls>
      </query>
      <query mdx="[IEA].[Balitem].&amp;[LATAMSUP]">
        <tpls c="1">
          <tpl fld="0" item="16"/>
        </tpls>
      </query>
      <query mdx="[IEA].[Balitem].&amp;[FLOATSTOR]">
        <tpls c="1">
          <tpl fld="0" item="17"/>
        </tpls>
      </query>
      <query mdx="[IEA].[Balitem].&amp;[FSUSUP]">
        <tpls c="1">
          <tpl fld="0" item="18"/>
        </tpls>
      </query>
      <query mdx="[IEA].[Balitem].&amp;[CHINADEM]">
        <tpls c="1">
          <tpl fld="0" item="19"/>
        </tpls>
      </query>
      <query mdx="[Measures].[Sum of Values]">
        <tpls c="1">
          <tpl fld="1" item="1"/>
        </tpls>
      </query>
      <query mdx="[IEA].[Balitem].&amp;[TOTALSTCH]">
        <tpls c="1">
          <tpl fld="0" item="20"/>
        </tpls>
      </query>
      <query mdx="[IEA].[Balitem].&amp;[OPECNGLS]">
        <tpls c="1">
          <tpl fld="0" item="21"/>
        </tpls>
      </query>
      <query mdx="[IEA].[Balitem].&amp;[OPECTOT]">
        <tpls c="1">
          <tpl fld="0" item="22"/>
        </tpls>
      </query>
      <query mdx="[IEA].[Balitem].[All]">
        <tpls c="1">
          <tpl hier="4" item="4294967295"/>
        </tpls>
      </query>
      <query mdx="[IEA].[Date].&amp;[1Q2021]">
        <tpls c="1">
          <tpl fld="2" item="0"/>
        </tpls>
      </query>
      <query mdx="[IEA].[Balitem].&amp;[NOECDDEM]">
        <tpls c="1">
          <tpl fld="0" item="23"/>
        </tpls>
      </query>
      <query mdx="[IEA].[Balitem].&amp;[EASTEURDEM]">
        <tpls c="1">
          <tpl fld="0" item="24"/>
        </tpls>
      </query>
      <query mdx="[IEA].[Balitem].&amp;[TOTALSUP]">
        <tpls c="1">
          <tpl fld="0" item="25"/>
        </tpls>
      </query>
      <query mdx="[IEA].[Balitem].&amp;[FSUDEM]">
        <tpls c="1">
          <tpl fld="0" item="26"/>
        </tpls>
      </query>
      <query mdx="[IEA].[Balitem].&amp;[EURODEM]">
        <tpls c="1">
          <tpl fld="0" item="27"/>
        </tpls>
      </query>
      <query mdx="[IEA].[Balitem].&amp;[OPECCUR]">
        <tpls c="1">
          <tpl fld="0" item="28"/>
        </tpls>
      </query>
      <query mdx="[IEA].[Balitem].&amp;[CALLOPECCU]">
        <tpls c="1">
          <tpl fld="0" item="29"/>
        </tpls>
      </query>
      <query mdx="[IEA].[Balitem].&amp;[STCHOECD]">
        <tpls c="1">
          <tpl fld="0" item="30"/>
        </tpls>
      </query>
      <query mdx="[IEA].[Balitem].&amp;[OPECCRUD]">
        <tpls c="1">
          <tpl fld="0" item="31"/>
        </tpls>
      </query>
      <query mdx="[IEA].[Balitem].&amp;[GLOBIOTOT]">
        <tpls c="1">
          <tpl fld="0" item="32"/>
        </tpls>
      </query>
      <query mdx="[IEA].[Balitem].&amp;[STCHINDUS]">
        <tpls c="1">
          <tpl fld="0" item="33"/>
        </tpls>
      </query>
      <query mdx="[IEA].[Balitem].&amp;[OECDSUP]">
        <tpls c="1">
          <tpl fld="0" item="34"/>
        </tpls>
      </query>
      <query mdx="[IEA].[Balitem].&amp;[EUROSUP]">
        <tpls c="1">
          <tpl fld="0" item="35"/>
        </tpls>
      </query>
      <query mdx="[IEA].[Balitem].&amp;[LATAMDEM]">
        <tpls c="1">
          <tpl fld="0" item="36"/>
        </tpls>
      </query>
      <query mdx="[IEA].[Balitem].&amp;[AOCSUP]">
        <tpls c="1">
          <tpl fld="0" item="37"/>
        </tpls>
      </query>
      <query mdx="[IEA].[Balitem].&amp;[AFRICASUP]">
        <tpls c="1">
          <tpl fld="0" item="38"/>
        </tpls>
      </query>
      <query mdx="[IEA].[Balitem].&amp;[TOTALDEM]">
        <tpls c="1">
          <tpl fld="0" item="39"/>
        </tpls>
      </query>
      <query mdx="[IEA].[Balitem].&amp;[AMEDEM]">
        <tpls c="1">
          <tpl fld="0" item="40"/>
        </tpls>
      </query>
      <query mdx="[EIA api].[Date].&amp;[2019Q4]">
        <tpls c="1">
          <tpl fld="3" item="0"/>
        </tpls>
      </query>
      <query mdx="[EIA api].[Item].&amp;[Total non-OPEC liquids, Quarterly]">
        <tpls c="1">
          <tpl fld="4" item="0"/>
        </tpls>
      </query>
      <query mdx="[EIA api].[Item].&amp;[Liquid Fuels Consumption, Total World, Quarterly]">
        <tpls c="1">
          <tpl fld="4" item="1"/>
        </tpls>
      </query>
      <query mdx="[EIA api].[Item].&amp;[]"/>
      <query mdx="[EIA api].[Date].&amp;[2020Q4]">
        <tpls c="1">
          <tpl fld="3" item="1"/>
        </tpls>
      </query>
      <query mdx="[EIA api].[Date].&amp;[2019Q1]">
        <tpls c="1">
          <tpl fld="3" item="2"/>
        </tpls>
      </query>
      <query mdx="[EIA api].[Item].&amp;[Total OPEC Petroleum Supply, Quarterly]">
        <tpls c="1">
          <tpl fld="4" item="2"/>
        </tpls>
      </query>
      <query mdx="[EIA api].[Item].&amp;[OPEC non-Crude Oil Liquids Production, Quarterly]">
        <tpls c="1">
          <tpl fld="4" item="3"/>
        </tpls>
      </query>
      <query mdx="[EIA api].[Date].&amp;[2020Q3]">
        <tpls c="1">
          <tpl fld="3" item="3"/>
        </tpls>
      </query>
      <query mdx="[EIA api].[Date].&amp;[2019Q3]">
        <tpls c="1">
          <tpl fld="3" item="4"/>
        </tpls>
      </query>
      <query mdx="[EIA api].[Date].&amp;[2019Q2]">
        <tpls c="1">
          <tpl fld="3" item="5"/>
        </tpls>
      </query>
      <query mdx="[EIA api].[Date].&amp;[2022Q1]">
        <tpls c="1">
          <tpl fld="3" item="6"/>
        </tpls>
      </query>
      <query mdx="[EIA api].[Date].&amp;[2020Q2]">
        <tpls c="1">
          <tpl fld="3" item="7"/>
        </tpls>
      </query>
      <query mdx="[EIA api].[Date].&amp;[2022Q2]">
        <tpls c="1">
          <tpl fld="3" item="8"/>
        </tpls>
      </query>
      <query mdx="[EIA api].[Date].&amp;[2022Q3]">
        <tpls c="1">
          <tpl fld="3" item="9"/>
        </tpls>
      </query>
      <query mdx="[EIA api].[Date].&amp;[2020Q1]">
        <tpls c="1">
          <tpl fld="3" item="10"/>
        </tpls>
      </query>
      <query mdx="[EIA api].[Date].&amp;[2022Q4]">
        <tpls c="1">
          <tpl fld="3" item="11"/>
        </tpls>
      </query>
      <query mdx="[EIA api].[Date].&amp;[2021Q1]">
        <tpls c="1">
          <tpl fld="3" item="12"/>
        </tpls>
      </query>
      <query mdx="[EIA api].[Date].&amp;[2021Q3]">
        <tpls c="1">
          <tpl fld="3" item="13"/>
        </tpls>
      </query>
      <query mdx="[EIA api].[Date].&amp;[2021Q4]">
        <tpls c="1">
          <tpl fld="3" item="14"/>
        </tpls>
      </query>
      <query mdx="[EIA api].[Date].&amp;[2021Q2]">
        <tpls c="1">
          <tpl fld="3" item="15"/>
        </tpls>
      </query>
      <query mdx="[EIA api].[Item].&amp;[Liquid Fuels Consumption, China, Quarterly]">
        <tpls c="1">
          <tpl fld="4" item="4"/>
        </tpls>
      </query>
      <query mdx="[IEA].[Date].&amp;[4Q2021]">
        <tpls c="1">
          <tpl fld="2" item="1"/>
        </tpls>
      </query>
      <query mdx="[IEA].[Date].&amp;[4Q2022]">
        <tpls c="1">
          <tpl fld="2" item="2"/>
        </tpls>
      </query>
      <query mdx="[EIA api].[Item].&amp;[Liquid Fuels Consumption, Total Asia and Oceania, Quarterly]">
        <tpls c="1">
          <tpl fld="4" item="5"/>
        </tpls>
      </query>
      <query mdx="[IEA].[Date].&amp;[1Q2022]">
        <tpls c="1">
          <tpl fld="2" item="3"/>
        </tpls>
      </query>
      <query mdx="[IEA].[Date].&amp;[3Q2021]">
        <tpls c="1">
          <tpl fld="2" item="4"/>
        </tpls>
      </query>
      <query mdx="[IEA].[Date].&amp;[2Q2021]">
        <tpls c="1">
          <tpl fld="2" item="5"/>
        </tpls>
      </query>
      <query mdx="[IEA].[Date].&amp;[2Q2022]">
        <tpls c="1">
          <tpl fld="2" item="6"/>
        </tpls>
      </query>
      <query mdx="[IEA].[Date].&amp;[3Q2022]">
        <tpls c="1">
          <tpl fld="2" item="7"/>
        </tpls>
      </query>
    </queryCache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00E3911-CA06-4ECC-A03A-3FEE788953DD}" name="Parameter" displayName="Parameter" ref="A1:B4" totalsRowShown="0">
  <autoFilter ref="A1:B4" xr:uid="{54AF6484-6B26-4F4D-A68F-051E835C0811}"/>
  <tableColumns count="2">
    <tableColumn id="1" xr3:uid="{11EC7AF1-3E78-41E8-AF0E-E52E86B59501}" name="Parameter"/>
    <tableColumn id="2" xr3:uid="{E3F5E9CC-A666-40EF-9F02-50264FFC44AF}" name="Value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742518-2993-470A-B205-E235FEDD19E9}">
  <dimension ref="A1:X119"/>
  <sheetViews>
    <sheetView tabSelected="1" workbookViewId="0">
      <pane xSplit="4" ySplit="3" topLeftCell="E4" activePane="bottomRight" state="frozen"/>
      <selection pane="topRight" activeCell="E1" sqref="E1"/>
      <selection pane="bottomLeft" activeCell="A4" sqref="A4"/>
      <selection pane="bottomRight" activeCell="A20" sqref="A20"/>
    </sheetView>
  </sheetViews>
  <sheetFormatPr defaultRowHeight="15" x14ac:dyDescent="0.25"/>
  <cols>
    <col min="1" max="1" width="16.42578125" customWidth="1"/>
    <col min="3" max="3" width="15.140625" style="4" customWidth="1"/>
    <col min="4" max="4" width="9.140625" style="4"/>
    <col min="5" max="8" width="7.42578125" bestFit="1" customWidth="1"/>
    <col min="9" max="9" width="8.28515625" customWidth="1"/>
    <col min="10" max="13" width="7.42578125" bestFit="1" customWidth="1"/>
    <col min="14" max="14" width="5" bestFit="1" customWidth="1"/>
    <col min="15" max="15" width="8" bestFit="1" customWidth="1"/>
    <col min="16" max="18" width="7.42578125" bestFit="1" customWidth="1"/>
    <col min="19" max="19" width="5" bestFit="1" customWidth="1"/>
    <col min="20" max="23" width="7.42578125" bestFit="1" customWidth="1"/>
    <col min="24" max="24" width="9.7109375" customWidth="1"/>
  </cols>
  <sheetData>
    <row r="1" spans="1:24" x14ac:dyDescent="0.25">
      <c r="E1" s="2" t="s">
        <v>44</v>
      </c>
      <c r="F1" s="2" t="s">
        <v>41</v>
      </c>
      <c r="G1" s="2" t="s">
        <v>42</v>
      </c>
      <c r="H1" s="2" t="s">
        <v>43</v>
      </c>
      <c r="I1" s="1" t="str" vm="1">
        <f>_2019</f>
        <v>2019</v>
      </c>
      <c r="J1" s="2" t="s">
        <v>1</v>
      </c>
      <c r="K1" s="2" t="s">
        <v>2</v>
      </c>
      <c r="L1" s="2" t="s">
        <v>3</v>
      </c>
      <c r="M1" s="2" t="s">
        <v>4</v>
      </c>
      <c r="N1" s="1" t="str" vm="2">
        <f>_2020</f>
        <v>2020</v>
      </c>
      <c r="O1" s="2" t="s">
        <v>5</v>
      </c>
      <c r="P1" s="2" t="s">
        <v>6</v>
      </c>
      <c r="Q1" s="2" t="s">
        <v>7</v>
      </c>
      <c r="R1" s="2" t="s">
        <v>8</v>
      </c>
      <c r="S1" s="1" t="str" vm="3">
        <f>_2021</f>
        <v>2021</v>
      </c>
      <c r="T1" s="2" t="s">
        <v>9</v>
      </c>
      <c r="U1" s="2" t="s">
        <v>10</v>
      </c>
      <c r="V1" s="2" t="s">
        <v>11</v>
      </c>
      <c r="W1" s="2" t="s">
        <v>12</v>
      </c>
      <c r="X1" s="1" t="str" vm="4">
        <f>_2022</f>
        <v>2022</v>
      </c>
    </row>
    <row r="2" spans="1:24" s="6" customFormat="1" x14ac:dyDescent="0.25">
      <c r="C2" s="10"/>
      <c r="D2" s="10"/>
      <c r="E2" s="7" t="str">
        <f>"20"&amp;RIGHT(E1,2)&amp;"Q"&amp;LEFT(E1,1)</f>
        <v>2019Q1</v>
      </c>
      <c r="F2" s="7" t="str">
        <f t="shared" ref="F2" si="0">"20"&amp;RIGHT(F1,2)&amp;"Q"&amp;LEFT(F1,1)</f>
        <v>2019Q2</v>
      </c>
      <c r="G2" s="7" t="str">
        <f t="shared" ref="G2" si="1">"20"&amp;RIGHT(G1,2)&amp;"Q"&amp;LEFT(G1,1)</f>
        <v>2019Q3</v>
      </c>
      <c r="H2" s="7" t="str">
        <f t="shared" ref="H2" si="2">"20"&amp;RIGHT(H1,2)&amp;"Q"&amp;LEFT(H1,1)</f>
        <v>2019Q4</v>
      </c>
      <c r="I2" s="8"/>
      <c r="J2" s="7" t="str">
        <f>"20"&amp;RIGHT(J1,2)&amp;"Q"&amp;LEFT(J1,1)</f>
        <v>2020Q1</v>
      </c>
      <c r="K2" s="7" t="str">
        <f t="shared" ref="K2:M2" si="3">"20"&amp;RIGHT(K1,2)&amp;"Q"&amp;LEFT(K1,1)</f>
        <v>2020Q2</v>
      </c>
      <c r="L2" s="7" t="str">
        <f t="shared" si="3"/>
        <v>2020Q3</v>
      </c>
      <c r="M2" s="7" t="str">
        <f t="shared" si="3"/>
        <v>2020Q4</v>
      </c>
      <c r="N2" s="8"/>
      <c r="O2" s="7" t="str">
        <f>"20"&amp;RIGHT(O1,2)&amp;"Q"&amp;LEFT(O1,1)</f>
        <v>2021Q1</v>
      </c>
      <c r="P2" s="7" t="str">
        <f t="shared" ref="P2" si="4">"20"&amp;RIGHT(P1,2)&amp;"Q"&amp;LEFT(P1,1)</f>
        <v>2021Q2</v>
      </c>
      <c r="Q2" s="7" t="str">
        <f t="shared" ref="Q2" si="5">"20"&amp;RIGHT(Q1,2)&amp;"Q"&amp;LEFT(Q1,1)</f>
        <v>2021Q3</v>
      </c>
      <c r="R2" s="7" t="str">
        <f t="shared" ref="R2" si="6">"20"&amp;RIGHT(R1,2)&amp;"Q"&amp;LEFT(R1,1)</f>
        <v>2021Q4</v>
      </c>
      <c r="S2" s="8"/>
      <c r="T2" s="7" t="str">
        <f>"20"&amp;RIGHT(T1,2)&amp;"Q"&amp;LEFT(T1,1)</f>
        <v>2022Q1</v>
      </c>
      <c r="U2" s="7" t="str">
        <f t="shared" ref="U2" si="7">"20"&amp;RIGHT(U1,2)&amp;"Q"&amp;LEFT(U1,1)</f>
        <v>2022Q2</v>
      </c>
      <c r="V2" s="7" t="str">
        <f t="shared" ref="V2" si="8">"20"&amp;RIGHT(V1,2)&amp;"Q"&amp;LEFT(V1,1)</f>
        <v>2022Q3</v>
      </c>
      <c r="W2" s="7" t="str">
        <f t="shared" ref="W2" si="9">"20"&amp;RIGHT(W1,2)&amp;"Q"&amp;LEFT(W1,1)</f>
        <v>2022Q4</v>
      </c>
      <c r="X2" s="8"/>
    </row>
    <row r="3" spans="1:24" s="6" customFormat="1" x14ac:dyDescent="0.25">
      <c r="C3" s="10"/>
      <c r="D3" s="10"/>
      <c r="E3" s="7" t="str">
        <f>RIGHT(E2,1)&amp;"Q"&amp;LEFT(E2,4)</f>
        <v>1Q2019</v>
      </c>
      <c r="F3" s="7" t="str">
        <f t="shared" ref="F3:H3" si="10">RIGHT(F2,1)&amp;"Q"&amp;LEFT(F2,4)</f>
        <v>2Q2019</v>
      </c>
      <c r="G3" s="7" t="str">
        <f t="shared" si="10"/>
        <v>3Q2019</v>
      </c>
      <c r="H3" s="7" t="str">
        <f t="shared" si="10"/>
        <v>4Q2019</v>
      </c>
      <c r="I3" s="8"/>
      <c r="J3" s="7" t="str">
        <f>RIGHT(J2,1)&amp;"Q"&amp;LEFT(J2,4)</f>
        <v>1Q2020</v>
      </c>
      <c r="K3" s="7" t="str">
        <f t="shared" ref="K3" si="11">RIGHT(K2,1)&amp;"Q"&amp;LEFT(K2,4)</f>
        <v>2Q2020</v>
      </c>
      <c r="L3" s="7" t="str">
        <f t="shared" ref="L3" si="12">RIGHT(L2,1)&amp;"Q"&amp;LEFT(L2,4)</f>
        <v>3Q2020</v>
      </c>
      <c r="M3" s="7" t="str">
        <f t="shared" ref="M3" si="13">RIGHT(M2,1)&amp;"Q"&amp;LEFT(M2,4)</f>
        <v>4Q2020</v>
      </c>
      <c r="N3" s="8"/>
      <c r="O3" s="7" t="str">
        <f>RIGHT(O2,1)&amp;"Q"&amp;LEFT(O2,4)</f>
        <v>1Q2021</v>
      </c>
      <c r="P3" s="7" t="str">
        <f t="shared" ref="P3" si="14">RIGHT(P2,1)&amp;"Q"&amp;LEFT(P2,4)</f>
        <v>2Q2021</v>
      </c>
      <c r="Q3" s="7" t="str">
        <f t="shared" ref="Q3" si="15">RIGHT(Q2,1)&amp;"Q"&amp;LEFT(Q2,4)</f>
        <v>3Q2021</v>
      </c>
      <c r="R3" s="7" t="str">
        <f t="shared" ref="R3" si="16">RIGHT(R2,1)&amp;"Q"&amp;LEFT(R2,4)</f>
        <v>4Q2021</v>
      </c>
      <c r="S3" s="8"/>
      <c r="T3" s="7" t="str">
        <f>RIGHT(T2,1)&amp;"Q"&amp;LEFT(T2,4)</f>
        <v>1Q2022</v>
      </c>
      <c r="U3" s="7" t="str">
        <f t="shared" ref="U3" si="17">RIGHT(U2,1)&amp;"Q"&amp;LEFT(U2,4)</f>
        <v>2Q2022</v>
      </c>
      <c r="V3" s="7" t="str">
        <f t="shared" ref="V3" si="18">RIGHT(V2,1)&amp;"Q"&amp;LEFT(V2,4)</f>
        <v>3Q2022</v>
      </c>
      <c r="W3" s="7" t="str">
        <f t="shared" ref="W3" si="19">RIGHT(W2,1)&amp;"Q"&amp;LEFT(W2,4)</f>
        <v>4Q2022</v>
      </c>
      <c r="X3" s="8"/>
    </row>
    <row r="4" spans="1:24" x14ac:dyDescent="0.25">
      <c r="B4" t="s">
        <v>0</v>
      </c>
    </row>
    <row r="5" spans="1:24" x14ac:dyDescent="0.25">
      <c r="C5" s="4" t="s">
        <v>13</v>
      </c>
      <c r="D5" s="4" t="s">
        <v>14</v>
      </c>
    </row>
    <row r="6" spans="1:24" x14ac:dyDescent="0.25">
      <c r="D6" s="4" t="s">
        <v>15</v>
      </c>
    </row>
    <row r="7" spans="1:24" x14ac:dyDescent="0.25">
      <c r="D7" s="4" t="s">
        <v>21</v>
      </c>
    </row>
    <row r="8" spans="1:24" x14ac:dyDescent="0.25">
      <c r="D8" s="4" t="s">
        <v>16</v>
      </c>
    </row>
    <row r="9" spans="1:24" x14ac:dyDescent="0.25">
      <c r="D9" s="4" t="s">
        <v>17</v>
      </c>
    </row>
    <row r="10" spans="1:24" x14ac:dyDescent="0.25">
      <c r="D10" s="4" t="s">
        <v>18</v>
      </c>
    </row>
    <row r="11" spans="1:24" x14ac:dyDescent="0.25">
      <c r="D11" s="4" t="s">
        <v>19</v>
      </c>
    </row>
    <row r="12" spans="1:24" x14ac:dyDescent="0.25">
      <c r="D12" s="4" t="s">
        <v>20</v>
      </c>
    </row>
    <row r="15" spans="1:24" x14ac:dyDescent="0.25">
      <c r="A15" t="s">
        <v>53</v>
      </c>
      <c r="C15" s="4" t="s">
        <v>29</v>
      </c>
      <c r="D15" s="4" t="s">
        <v>14</v>
      </c>
      <c r="E15" t="e">
        <f>CUBEVALUE("ThisWorkbookDataModel",iea_sum_values,$A3,AP$2)</f>
        <v>#N/A</v>
      </c>
      <c r="O15" vm="123">
        <f>CUBEVALUE("ThisWorkbookDataModel",iea_sum_values,CUBEMEMBER("ThisWorkbookDataModel","[IEA].[Date].&amp;["&amp;O$3&amp;"]"),CUBEMEMBER("ThisWorkbookDataModel","[IEA].[Balitem].&amp;["&amp;$A15&amp;"]"))</f>
        <v>92338.4</v>
      </c>
      <c r="P15" vm="185">
        <f>CUBEVALUE("ThisWorkbookDataModel",iea_sum_values,CUBEMEMBER("ThisWorkbookDataModel","[IEA].[Date].&amp;["&amp;P$3&amp;"]"),CUBEMEMBER("ThisWorkbookDataModel","[IEA].[Balitem].&amp;["&amp;$A15&amp;"]"))</f>
        <v>94215.1</v>
      </c>
      <c r="Q15" t="str" vm="184">
        <f>CUBEVALUE("ThisWorkbookDataModel",iea_sum_values,CUBEMEMBER("ThisWorkbookDataModel","[IEA].[Date].&amp;["&amp;Q$3&amp;"]"),CUBEMEMBER("ThisWorkbookDataModel","[IEA].[Balitem].&amp;["&amp;$A15&amp;"]"))</f>
        <v/>
      </c>
      <c r="R15" t="str" vm="183">
        <f>CUBEVALUE("ThisWorkbookDataModel",iea_sum_values,CUBEMEMBER("ThisWorkbookDataModel","[IEA].[Date].&amp;["&amp;R$3&amp;"]"),CUBEMEMBER("ThisWorkbookDataModel","[IEA].[Balitem].&amp;["&amp;$A15&amp;"]"))</f>
        <v/>
      </c>
      <c r="T15" t="str" vm="188">
        <f>CUBEVALUE("ThisWorkbookDataModel",iea_sum_values,CUBEMEMBER("ThisWorkbookDataModel","[IEA].[Date].&amp;["&amp;T$3&amp;"]"),CUBEMEMBER("ThisWorkbookDataModel","[IEA].[Balitem].&amp;["&amp;$A15&amp;"]"))</f>
        <v/>
      </c>
      <c r="U15" t="str" vm="187">
        <f>CUBEVALUE("ThisWorkbookDataModel",iea_sum_values,CUBEMEMBER("ThisWorkbookDataModel","[IEA].[Date].&amp;["&amp;U$3&amp;"]"),CUBEMEMBER("ThisWorkbookDataModel","[IEA].[Balitem].&amp;["&amp;$A15&amp;"]"))</f>
        <v/>
      </c>
      <c r="V15" t="str" vm="186">
        <f>CUBEVALUE("ThisWorkbookDataModel",iea_sum_values,CUBEMEMBER("ThisWorkbookDataModel","[IEA].[Date].&amp;["&amp;V$3&amp;"]"),CUBEMEMBER("ThisWorkbookDataModel","[IEA].[Balitem].&amp;["&amp;$A15&amp;"]"))</f>
        <v/>
      </c>
      <c r="W15" t="str" vm="189">
        <f>CUBEVALUE("ThisWorkbookDataModel",iea_sum_values,CUBEMEMBER("ThisWorkbookDataModel","[IEA].[Date].&amp;["&amp;W$3&amp;"]"),CUBEMEMBER("ThisWorkbookDataModel","[IEA].[Balitem].&amp;["&amp;$A15&amp;"]"))</f>
        <v/>
      </c>
    </row>
    <row r="16" spans="1:24" x14ac:dyDescent="0.25">
      <c r="D16" s="4" t="s">
        <v>15</v>
      </c>
      <c r="I16" s="12"/>
    </row>
    <row r="17" spans="1:24" x14ac:dyDescent="0.25">
      <c r="D17" s="4" t="s">
        <v>21</v>
      </c>
    </row>
    <row r="18" spans="1:24" x14ac:dyDescent="0.25">
      <c r="D18" s="4" t="s">
        <v>16</v>
      </c>
    </row>
    <row r="19" spans="1:24" x14ac:dyDescent="0.25">
      <c r="D19" s="4" t="s">
        <v>17</v>
      </c>
    </row>
    <row r="20" spans="1:24" x14ac:dyDescent="0.25">
      <c r="D20" s="4" t="s">
        <v>18</v>
      </c>
    </row>
    <row r="21" spans="1:24" x14ac:dyDescent="0.25">
      <c r="D21" s="4" t="s">
        <v>19</v>
      </c>
    </row>
    <row r="22" spans="1:24" x14ac:dyDescent="0.25">
      <c r="D22" s="4" t="s">
        <v>20</v>
      </c>
    </row>
    <row r="24" spans="1:24" x14ac:dyDescent="0.25">
      <c r="C24" s="4" t="s">
        <v>30</v>
      </c>
      <c r="D24" s="4" t="s">
        <v>14</v>
      </c>
    </row>
    <row r="25" spans="1:24" x14ac:dyDescent="0.25">
      <c r="D25" s="4" t="s">
        <v>15</v>
      </c>
    </row>
    <row r="26" spans="1:24" x14ac:dyDescent="0.25">
      <c r="A26" t="s">
        <v>45</v>
      </c>
      <c r="D26" s="4" t="s">
        <v>21</v>
      </c>
      <c r="E26" s="5" vm="16">
        <f>CUBEVALUE("ThisWorkbookDataModel",eia_sum_values,CUBEMEMBER("ThisWorkbookDataModel","[EIA api].[Date].&amp;["&amp;E$2&amp;"]"),CUBEMEMBER("ThisWorkbookDataModel","[EIA api].[Item].&amp;["&amp;$A26&amp;"]"))</f>
        <v>35.425923415</v>
      </c>
      <c r="F26" s="5" vm="15">
        <f>CUBEVALUE("ThisWorkbookDataModel",eia_sum_values,CUBEMEMBER("ThisWorkbookDataModel","[EIA api].[Date].&amp;["&amp;F$2&amp;"]"),CUBEMEMBER("ThisWorkbookDataModel","[EIA api].[Item].&amp;["&amp;$A26&amp;"]"))</f>
        <v>34.920879397999997</v>
      </c>
      <c r="G26" s="5" vm="14">
        <f>CUBEVALUE("ThisWorkbookDataModel",eia_sum_values,CUBEMEMBER("ThisWorkbookDataModel","[EIA api].[Date].&amp;["&amp;G$2&amp;"]"),CUBEMEMBER("ThisWorkbookDataModel","[EIA api].[Item].&amp;["&amp;$A26&amp;"]"))</f>
        <v>33.965187348000001</v>
      </c>
      <c r="H26" s="5" vm="17">
        <f>CUBEVALUE("ThisWorkbookDataModel",eia_sum_values,CUBEMEMBER("ThisWorkbookDataModel","[EIA api].[Date].&amp;["&amp;H$2&amp;"]"),CUBEMEMBER("ThisWorkbookDataModel","[EIA api].[Item].&amp;["&amp;$A26&amp;"]"))</f>
        <v>34.386222848999999</v>
      </c>
      <c r="I26" s="5">
        <f>AVERAGE(E26:H26)</f>
        <v>34.674553252499997</v>
      </c>
      <c r="J26" s="5" vm="6">
        <f>CUBEVALUE("ThisWorkbookDataModel",eia_sum_values,CUBEMEMBER("ThisWorkbookDataModel","[EIA api].[Date].&amp;["&amp;J$2&amp;"]"),CUBEMEMBER("ThisWorkbookDataModel","[EIA api].[Item].&amp;["&amp;$A26&amp;"]"))</f>
        <v>33.498390125</v>
      </c>
      <c r="K26" s="5" vm="10">
        <f>CUBEVALUE("ThisWorkbookDataModel",eia_sum_values,CUBEMEMBER("ThisWorkbookDataModel","[EIA api].[Date].&amp;["&amp;K$2&amp;"]"),CUBEMEMBER("ThisWorkbookDataModel","[EIA api].[Item].&amp;["&amp;$A26&amp;"]"))</f>
        <v>30.721104389000001</v>
      </c>
      <c r="L26" s="5" vm="9">
        <f>CUBEVALUE("ThisWorkbookDataModel",eia_sum_values,CUBEMEMBER("ThisWorkbookDataModel","[EIA api].[Date].&amp;["&amp;L$2&amp;"]"),CUBEMEMBER("ThisWorkbookDataModel","[EIA api].[Item].&amp;["&amp;$A26&amp;"]"))</f>
        <v>28.650856891</v>
      </c>
      <c r="M26" s="5" vm="8">
        <f>CUBEVALUE("ThisWorkbookDataModel",eia_sum_values,CUBEMEMBER("ThisWorkbookDataModel","[EIA api].[Date].&amp;["&amp;M$2&amp;"]"),CUBEMEMBER("ThisWorkbookDataModel","[EIA api].[Item].&amp;["&amp;$A26&amp;"]"))</f>
        <v>30.001910453000001</v>
      </c>
      <c r="N26" s="5">
        <f>AVERAGE(J26:M26)</f>
        <v>30.7180654645</v>
      </c>
      <c r="O26" s="5" vm="7">
        <f>CUBEVALUE("ThisWorkbookDataModel",eia_sum_values,CUBEMEMBER("ThisWorkbookDataModel","[EIA api].[Date].&amp;["&amp;O$2&amp;"]"),CUBEMEMBER("ThisWorkbookDataModel","[EIA api].[Item].&amp;["&amp;$A26&amp;"]"))</f>
        <v>30.369826012000001</v>
      </c>
      <c r="P26" s="5" vm="11">
        <f>CUBEVALUE("ThisWorkbookDataModel",eia_sum_values,CUBEMEMBER("ThisWorkbookDataModel","[EIA api].[Date].&amp;["&amp;P$2&amp;"]"),CUBEMEMBER("ThisWorkbookDataModel","[EIA api].[Item].&amp;["&amp;$A26&amp;"]"))</f>
        <v>30.781027172000002</v>
      </c>
      <c r="Q26" s="5" vm="13">
        <f>CUBEVALUE("ThisWorkbookDataModel",eia_sum_values,CUBEMEMBER("ThisWorkbookDataModel","[EIA api].[Date].&amp;["&amp;Q$2&amp;"]"),CUBEMEMBER("ThisWorkbookDataModel","[EIA api].[Item].&amp;["&amp;$A26&amp;"]"))</f>
        <v>32.458078123</v>
      </c>
      <c r="R26" s="5" vm="12">
        <f>CUBEVALUE("ThisWorkbookDataModel",eia_sum_values,CUBEMEMBER("ThisWorkbookDataModel","[EIA api].[Date].&amp;["&amp;R$2&amp;"]"),CUBEMEMBER("ThisWorkbookDataModel","[EIA api].[Item].&amp;["&amp;$A26&amp;"]"))</f>
        <v>33.594997595000002</v>
      </c>
      <c r="S26" s="5">
        <f>AVERAGE(O26:R26)</f>
        <v>31.8009822255</v>
      </c>
      <c r="T26" s="5" vm="21">
        <f>CUBEVALUE("ThisWorkbookDataModel",eia_sum_values,CUBEMEMBER("ThisWorkbookDataModel","[EIA api].[Date].&amp;["&amp;T$2&amp;"]"),CUBEMEMBER("ThisWorkbookDataModel","[EIA api].[Item].&amp;["&amp;$A26&amp;"]"))</f>
        <v>34.025076296999998</v>
      </c>
      <c r="U26" s="5" vm="19">
        <f>CUBEVALUE("ThisWorkbookDataModel",eia_sum_values,CUBEMEMBER("ThisWorkbookDataModel","[EIA api].[Date].&amp;["&amp;U$2&amp;"]"),CUBEMEMBER("ThisWorkbookDataModel","[EIA api].[Item].&amp;["&amp;$A26&amp;"]"))</f>
        <v>34.113871670000002</v>
      </c>
      <c r="V26" s="5" vm="20">
        <f>CUBEVALUE("ThisWorkbookDataModel",eia_sum_values,CUBEMEMBER("ThisWorkbookDataModel","[EIA api].[Date].&amp;["&amp;V$2&amp;"]"),CUBEMEMBER("ThisWorkbookDataModel","[EIA api].[Item].&amp;["&amp;$A26&amp;"]"))</f>
        <v>34.277971663999999</v>
      </c>
      <c r="W26" s="5" vm="18">
        <f>CUBEVALUE("ThisWorkbookDataModel",eia_sum_values,CUBEMEMBER("ThisWorkbookDataModel","[EIA api].[Date].&amp;["&amp;W$2&amp;"]"),CUBEMEMBER("ThisWorkbookDataModel","[EIA api].[Item].&amp;["&amp;$A26&amp;"]"))</f>
        <v>34.316631055000002</v>
      </c>
      <c r="X26" s="5">
        <f>AVERAGE(T26:W26)</f>
        <v>34.1833876715</v>
      </c>
    </row>
    <row r="27" spans="1:24" x14ac:dyDescent="0.25">
      <c r="D27" s="4" t="s">
        <v>16</v>
      </c>
    </row>
    <row r="28" spans="1:24" x14ac:dyDescent="0.25">
      <c r="D28" s="4" t="s">
        <v>17</v>
      </c>
    </row>
    <row r="29" spans="1:24" x14ac:dyDescent="0.25">
      <c r="D29" s="4" t="s">
        <v>18</v>
      </c>
    </row>
    <row r="30" spans="1:24" x14ac:dyDescent="0.25">
      <c r="D30" s="4" t="s">
        <v>19</v>
      </c>
    </row>
    <row r="31" spans="1:24" x14ac:dyDescent="0.25">
      <c r="D31" s="4" t="s">
        <v>20</v>
      </c>
    </row>
    <row r="33" spans="1:24" x14ac:dyDescent="0.25">
      <c r="C33" s="4" t="s">
        <v>46</v>
      </c>
      <c r="D33" s="4" t="s">
        <v>14</v>
      </c>
    </row>
    <row r="34" spans="1:24" x14ac:dyDescent="0.25">
      <c r="D34" s="4" t="s">
        <v>15</v>
      </c>
    </row>
    <row r="35" spans="1:24" x14ac:dyDescent="0.25">
      <c r="A35" s="9" t="s">
        <v>47</v>
      </c>
      <c r="D35" s="4" t="s">
        <v>21</v>
      </c>
      <c r="E35" s="5" vm="23">
        <f>CUBEVALUE("ThisWorkbookDataModel",eia_sum_values,CUBEMEMBER("ThisWorkbookDataModel","[EIA api].[Date].&amp;["&amp;E$2&amp;"]"),CUBEMEMBER("ThisWorkbookDataModel","[EIA api].[Item].&amp;["&amp;$A35&amp;"]"))</f>
        <v>5.4833789701000004</v>
      </c>
      <c r="F35" s="5" vm="25">
        <f>CUBEVALUE("ThisWorkbookDataModel",eia_sum_values,CUBEMEMBER("ThisWorkbookDataModel","[EIA api].[Date].&amp;["&amp;F$2&amp;"]"),CUBEMEMBER("ThisWorkbookDataModel","[EIA api].[Item].&amp;["&amp;$A35&amp;"]"))</f>
        <v>5.4507145628</v>
      </c>
      <c r="G35" s="5" vm="32">
        <f>CUBEVALUE("ThisWorkbookDataModel",eia_sum_values,CUBEMEMBER("ThisWorkbookDataModel","[EIA api].[Date].&amp;["&amp;G$2&amp;"]"),CUBEMEMBER("ThisWorkbookDataModel","[EIA api].[Item].&amp;["&amp;$A35&amp;"]"))</f>
        <v>5.3097525650000001</v>
      </c>
      <c r="H35" s="5" vm="27">
        <f>CUBEVALUE("ThisWorkbookDataModel",eia_sum_values,CUBEMEMBER("ThisWorkbookDataModel","[EIA api].[Date].&amp;["&amp;H$2&amp;"]"),CUBEMEMBER("ThisWorkbookDataModel","[EIA api].[Item].&amp;["&amp;$A35&amp;"]"))</f>
        <v>5.3678795883000001</v>
      </c>
      <c r="I35" s="5">
        <f>AVERAGE(E35:H35)</f>
        <v>5.4029314215499999</v>
      </c>
      <c r="J35" s="5" vm="33">
        <f>CUBEVALUE("ThisWorkbookDataModel",eia_sum_values,CUBEMEMBER("ThisWorkbookDataModel","[EIA api].[Date].&amp;["&amp;J$2&amp;"]"),CUBEMEMBER("ThisWorkbookDataModel","[EIA api].[Item].&amp;["&amp;$A35&amp;"]"))</f>
        <v>5.2213571584</v>
      </c>
      <c r="K35" s="5" vm="35">
        <f>CUBEVALUE("ThisWorkbookDataModel",eia_sum_values,CUBEMEMBER("ThisWorkbookDataModel","[EIA api].[Date].&amp;["&amp;K$2&amp;"]"),CUBEMEMBER("ThisWorkbookDataModel","[EIA api].[Item].&amp;["&amp;$A35&amp;"]"))</f>
        <v>5.0742912023000004</v>
      </c>
      <c r="L35" s="5" vm="37">
        <f>CUBEVALUE("ThisWorkbookDataModel",eia_sum_values,CUBEMEMBER("ThisWorkbookDataModel","[EIA api].[Date].&amp;["&amp;L$2&amp;"]"),CUBEMEMBER("ThisWorkbookDataModel","[EIA api].[Item].&amp;["&amp;$A35&amp;"]"))</f>
        <v>5.0246068911000004</v>
      </c>
      <c r="M35" s="5" vm="30">
        <f>CUBEVALUE("ThisWorkbookDataModel",eia_sum_values,CUBEMEMBER("ThisWorkbookDataModel","[EIA api].[Date].&amp;["&amp;M$2&amp;"]"),CUBEMEMBER("ThisWorkbookDataModel","[EIA api].[Item].&amp;["&amp;$A35&amp;"]"))</f>
        <v>5.1222908874000002</v>
      </c>
      <c r="N35" s="5">
        <f>AVERAGE(J35:M35)</f>
        <v>5.1106365347999994</v>
      </c>
      <c r="O35" s="5" vm="22">
        <f>CUBEVALUE("ThisWorkbookDataModel",eia_sum_values,CUBEMEMBER("ThisWorkbookDataModel","[EIA api].[Date].&amp;["&amp;O$2&amp;"]"),CUBEMEMBER("ThisWorkbookDataModel","[EIA api].[Item].&amp;["&amp;$A35&amp;"]"))</f>
        <v>5.2862704567999996</v>
      </c>
      <c r="P35" s="5" vm="31">
        <f>CUBEVALUE("ThisWorkbookDataModel",eia_sum_values,CUBEMEMBER("ThisWorkbookDataModel","[EIA api].[Date].&amp;["&amp;P$2&amp;"]"),CUBEMEMBER("ThisWorkbookDataModel","[EIA api].[Item].&amp;["&amp;$A35&amp;"]"))</f>
        <v>5.2757854138000004</v>
      </c>
      <c r="Q35" s="5" vm="24">
        <f>CUBEVALUE("ThisWorkbookDataModel",eia_sum_values,CUBEMEMBER("ThisWorkbookDataModel","[EIA api].[Date].&amp;["&amp;Q$2&amp;"]"),CUBEMEMBER("ThisWorkbookDataModel","[EIA api].[Item].&amp;["&amp;$A35&amp;"]"))</f>
        <v>5.3614476881000002</v>
      </c>
      <c r="R35" s="5" vm="26">
        <f>CUBEVALUE("ThisWorkbookDataModel",eia_sum_values,CUBEMEMBER("ThisWorkbookDataModel","[EIA api].[Date].&amp;["&amp;R$2&amp;"]"),CUBEMEMBER("ThisWorkbookDataModel","[EIA api].[Item].&amp;["&amp;$A35&amp;"]"))</f>
        <v>5.4345824967</v>
      </c>
      <c r="S35" s="5">
        <f>AVERAGE(O35:R35)</f>
        <v>5.3395215138500003</v>
      </c>
      <c r="T35" s="5" vm="28">
        <f>CUBEVALUE("ThisWorkbookDataModel",eia_sum_values,CUBEMEMBER("ThisWorkbookDataModel","[EIA api].[Date].&amp;["&amp;T$2&amp;"]"),CUBEMEMBER("ThisWorkbookDataModel","[EIA api].[Item].&amp;["&amp;$A35&amp;"]"))</f>
        <v>5.5913156307999996</v>
      </c>
      <c r="U35" s="5" vm="29">
        <f>CUBEVALUE("ThisWorkbookDataModel",eia_sum_values,CUBEMEMBER("ThisWorkbookDataModel","[EIA api].[Date].&amp;["&amp;U$2&amp;"]"),CUBEMEMBER("ThisWorkbookDataModel","[EIA api].[Item].&amp;["&amp;$A35&amp;"]"))</f>
        <v>5.4686983402999996</v>
      </c>
      <c r="V35" s="5" vm="34">
        <f>CUBEVALUE("ThisWorkbookDataModel",eia_sum_values,CUBEMEMBER("ThisWorkbookDataModel","[EIA api].[Date].&amp;["&amp;V$2&amp;"]"),CUBEMEMBER("ThisWorkbookDataModel","[EIA api].[Item].&amp;["&amp;$A35&amp;"]"))</f>
        <v>5.5168718161000001</v>
      </c>
      <c r="W35" s="5" vm="36">
        <f>CUBEVALUE("ThisWorkbookDataModel",eia_sum_values,CUBEMEMBER("ThisWorkbookDataModel","[EIA api].[Date].&amp;["&amp;W$2&amp;"]"),CUBEMEMBER("ThisWorkbookDataModel","[EIA api].[Item].&amp;["&amp;$A35&amp;"]"))</f>
        <v>5.5560339138000003</v>
      </c>
      <c r="X35" s="5">
        <f>AVERAGE(T35:W35)</f>
        <v>5.5332299252499997</v>
      </c>
    </row>
    <row r="36" spans="1:24" x14ac:dyDescent="0.25">
      <c r="D36" s="4" t="s">
        <v>16</v>
      </c>
    </row>
    <row r="37" spans="1:24" x14ac:dyDescent="0.25">
      <c r="D37" s="4" t="s">
        <v>17</v>
      </c>
    </row>
    <row r="38" spans="1:24" x14ac:dyDescent="0.25">
      <c r="D38" s="4" t="s">
        <v>18</v>
      </c>
    </row>
    <row r="39" spans="1:24" x14ac:dyDescent="0.25">
      <c r="D39" s="4" t="s">
        <v>19</v>
      </c>
    </row>
    <row r="40" spans="1:24" x14ac:dyDescent="0.25">
      <c r="D40" s="4" t="s">
        <v>20</v>
      </c>
    </row>
    <row r="43" spans="1:24" x14ac:dyDescent="0.25">
      <c r="C43" s="4" t="s">
        <v>31</v>
      </c>
      <c r="D43" s="4" t="s">
        <v>14</v>
      </c>
    </row>
    <row r="44" spans="1:24" x14ac:dyDescent="0.25">
      <c r="D44" s="4" t="s">
        <v>15</v>
      </c>
    </row>
    <row r="45" spans="1:24" x14ac:dyDescent="0.25">
      <c r="A45" s="9" t="s">
        <v>48</v>
      </c>
      <c r="D45" s="4" t="s">
        <v>21</v>
      </c>
      <c r="E45" s="5" vm="40">
        <f>CUBEVALUE("ThisWorkbookDataModel",eia_sum_values,CUBEMEMBER("ThisWorkbookDataModel","[EIA api].[Date].&amp;["&amp;E$2&amp;"]"),CUBEMEMBER("ThisWorkbookDataModel","[EIA api].[Item].&amp;["&amp;$A45&amp;"]"))</f>
        <v>64.837654470000004</v>
      </c>
      <c r="F45" s="5" vm="38">
        <f>CUBEVALUE("ThisWorkbookDataModel",eia_sum_values,CUBEMEMBER("ThisWorkbookDataModel","[EIA api].[Date].&amp;["&amp;F$2&amp;"]"),CUBEMEMBER("ThisWorkbookDataModel","[EIA api].[Item].&amp;["&amp;$A45&amp;"]"))</f>
        <v>65.529759471999995</v>
      </c>
      <c r="G45" s="5" vm="43">
        <f>CUBEVALUE("ThisWorkbookDataModel",eia_sum_values,CUBEMEMBER("ThisWorkbookDataModel","[EIA api].[Date].&amp;["&amp;G$2&amp;"]"),CUBEMEMBER("ThisWorkbookDataModel","[EIA api].[Item].&amp;["&amp;$A45&amp;"]"))</f>
        <v>66.283738353000004</v>
      </c>
      <c r="H45" s="5" vm="47">
        <f>CUBEVALUE("ThisWorkbookDataModel",eia_sum_values,CUBEMEMBER("ThisWorkbookDataModel","[EIA api].[Date].&amp;["&amp;H$2&amp;"]"),CUBEMEMBER("ThisWorkbookDataModel","[EIA api].[Item].&amp;["&amp;$A45&amp;"]"))</f>
        <v>67.408247043000003</v>
      </c>
      <c r="I45" s="5">
        <f>AVERAGE(E45:H45)</f>
        <v>66.014849834499998</v>
      </c>
      <c r="J45" s="5" vm="49">
        <f>CUBEVALUE("ThisWorkbookDataModel",eia_sum_values,CUBEMEMBER("ThisWorkbookDataModel","[EIA api].[Date].&amp;["&amp;J$2&amp;"]"),CUBEMEMBER("ThisWorkbookDataModel","[EIA api].[Item].&amp;["&amp;$A45&amp;"]"))</f>
        <v>67.187963269999997</v>
      </c>
      <c r="K45" s="5" vm="51">
        <f>CUBEVALUE("ThisWorkbookDataModel",eia_sum_values,CUBEMEMBER("ThisWorkbookDataModel","[EIA api].[Date].&amp;["&amp;K$2&amp;"]"),CUBEMEMBER("ThisWorkbookDataModel","[EIA api].[Item].&amp;["&amp;$A45&amp;"]"))</f>
        <v>61.577476433999998</v>
      </c>
      <c r="L45" s="5" vm="53">
        <f>CUBEVALUE("ThisWorkbookDataModel",eia_sum_values,CUBEMEMBER("ThisWorkbookDataModel","[EIA api].[Date].&amp;["&amp;L$2&amp;"]"),CUBEMEMBER("ThisWorkbookDataModel","[EIA api].[Item].&amp;["&amp;$A45&amp;"]"))</f>
        <v>62.355105236</v>
      </c>
      <c r="M45" s="5" vm="46">
        <f>CUBEVALUE("ThisWorkbookDataModel",eia_sum_values,CUBEMEMBER("ThisWorkbookDataModel","[EIA api].[Date].&amp;["&amp;M$2&amp;"]"),CUBEMEMBER("ThisWorkbookDataModel","[EIA api].[Item].&amp;["&amp;$A45&amp;"]"))</f>
        <v>62.745030624000002</v>
      </c>
      <c r="N45" s="5">
        <f>AVERAGE(J45:M45)</f>
        <v>63.466393891000003</v>
      </c>
      <c r="O45" s="5" vm="39">
        <f>CUBEVALUE("ThisWorkbookDataModel",eia_sum_values,CUBEMEMBER("ThisWorkbookDataModel","[EIA api].[Date].&amp;["&amp;O$2&amp;"]"),CUBEMEMBER("ThisWorkbookDataModel","[EIA api].[Item].&amp;["&amp;$A45&amp;"]"))</f>
        <v>62.354121378000002</v>
      </c>
      <c r="P45" s="5" vm="44">
        <f>CUBEVALUE("ThisWorkbookDataModel",eia_sum_values,CUBEMEMBER("ThisWorkbookDataModel","[EIA api].[Date].&amp;["&amp;P$2&amp;"]"),CUBEMEMBER("ThisWorkbookDataModel","[EIA api].[Item].&amp;["&amp;$A45&amp;"]"))</f>
        <v>64.136765823999994</v>
      </c>
      <c r="Q45" s="5" vm="41">
        <f>CUBEVALUE("ThisWorkbookDataModel",eia_sum_values,CUBEMEMBER("ThisWorkbookDataModel","[EIA api].[Date].&amp;["&amp;Q$2&amp;"]"),CUBEMEMBER("ThisWorkbookDataModel","[EIA api].[Item].&amp;["&amp;$A45&amp;"]"))</f>
        <v>65.573567753000006</v>
      </c>
      <c r="R45" s="5" vm="42">
        <f>CUBEVALUE("ThisWorkbookDataModel",eia_sum_values,CUBEMEMBER("ThisWorkbookDataModel","[EIA api].[Date].&amp;["&amp;R$2&amp;"]"),CUBEMEMBER("ThisWorkbookDataModel","[EIA api].[Item].&amp;["&amp;$A45&amp;"]"))</f>
        <v>66.154645363</v>
      </c>
      <c r="S45" s="5">
        <f>AVERAGE(O45:R45)</f>
        <v>64.554775079500004</v>
      </c>
      <c r="T45" s="5" vm="48">
        <f>CUBEVALUE("ThisWorkbookDataModel",eia_sum_values,CUBEMEMBER("ThisWorkbookDataModel","[EIA api].[Date].&amp;["&amp;T$2&amp;"]"),CUBEMEMBER("ThisWorkbookDataModel","[EIA api].[Item].&amp;["&amp;$A45&amp;"]"))</f>
        <v>66.099210841000001</v>
      </c>
      <c r="U45" s="5" vm="45">
        <f>CUBEVALUE("ThisWorkbookDataModel",eia_sum_values,CUBEMEMBER("ThisWorkbookDataModel","[EIA api].[Date].&amp;["&amp;U$2&amp;"]"),CUBEMEMBER("ThisWorkbookDataModel","[EIA api].[Item].&amp;["&amp;$A45&amp;"]"))</f>
        <v>67.317304307000001</v>
      </c>
      <c r="V45" s="5" vm="50">
        <f>CUBEVALUE("ThisWorkbookDataModel",eia_sum_values,CUBEMEMBER("ThisWorkbookDataModel","[EIA api].[Date].&amp;["&amp;V$2&amp;"]"),CUBEMEMBER("ThisWorkbookDataModel","[EIA api].[Item].&amp;["&amp;$A45&amp;"]"))</f>
        <v>68.291512850999993</v>
      </c>
      <c r="W45" s="5" vm="52">
        <f>CUBEVALUE("ThisWorkbookDataModel",eia_sum_values,CUBEMEMBER("ThisWorkbookDataModel","[EIA api].[Date].&amp;["&amp;W$2&amp;"]"),CUBEMEMBER("ThisWorkbookDataModel","[EIA api].[Item].&amp;["&amp;$A45&amp;"]"))</f>
        <v>68.685421441000003</v>
      </c>
      <c r="X45" s="5">
        <f>AVERAGE(T45:W45)</f>
        <v>67.598362359999996</v>
      </c>
    </row>
    <row r="46" spans="1:24" x14ac:dyDescent="0.25">
      <c r="D46" s="4" t="s">
        <v>16</v>
      </c>
    </row>
    <row r="47" spans="1:24" x14ac:dyDescent="0.25">
      <c r="D47" s="4" t="s">
        <v>17</v>
      </c>
    </row>
    <row r="48" spans="1:24" x14ac:dyDescent="0.25">
      <c r="D48" s="4" t="s">
        <v>18</v>
      </c>
    </row>
    <row r="49" spans="1:24" x14ac:dyDescent="0.25">
      <c r="D49" s="4" t="s">
        <v>19</v>
      </c>
    </row>
    <row r="50" spans="1:24" x14ac:dyDescent="0.25">
      <c r="D50" s="4" t="s">
        <v>20</v>
      </c>
    </row>
    <row r="54" spans="1:24" x14ac:dyDescent="0.25">
      <c r="C54" s="4" t="s">
        <v>32</v>
      </c>
      <c r="D54" s="4" t="s">
        <v>14</v>
      </c>
    </row>
    <row r="55" spans="1:24" x14ac:dyDescent="0.25">
      <c r="D55" s="4" t="s">
        <v>15</v>
      </c>
    </row>
    <row r="56" spans="1:24" x14ac:dyDescent="0.25">
      <c r="A56" s="9" t="s">
        <v>62</v>
      </c>
      <c r="D56" s="4" t="s">
        <v>21</v>
      </c>
      <c r="E56" s="5" vm="196">
        <f>CUBEVALUE("ThisWorkbookDataModel",eia_sum_values,CUBEMEMBER("ThisWorkbookDataModel","[EIA api].[Date].&amp;["&amp;E$2&amp;"]"),CUBEMEMBER("ThisWorkbookDataModel","[EIA api].[Item].&amp;["&amp;$A56&amp;"]"))</f>
        <v>99.976803891000003</v>
      </c>
      <c r="F56" s="5" vm="194">
        <f>CUBEVALUE("ThisWorkbookDataModel",eia_sum_values,CUBEMEMBER("ThisWorkbookDataModel","[EIA api].[Date].&amp;["&amp;F$2&amp;"]"),CUBEMEMBER("ThisWorkbookDataModel","[EIA api].[Item].&amp;["&amp;$A56&amp;"]"))</f>
        <v>100.36174262999999</v>
      </c>
      <c r="G56" s="5" vm="192">
        <f>CUBEVALUE("ThisWorkbookDataModel",eia_sum_values,CUBEMEMBER("ThisWorkbookDataModel","[EIA api].[Date].&amp;["&amp;G$2&amp;"]"),CUBEMEMBER("ThisWorkbookDataModel","[EIA api].[Item].&amp;["&amp;$A56&amp;"]"))</f>
        <v>101.83731486000001</v>
      </c>
      <c r="H56" s="5" vm="190">
        <f>CUBEVALUE("ThisWorkbookDataModel",eia_sum_values,CUBEMEMBER("ThisWorkbookDataModel","[EIA api].[Date].&amp;["&amp;H$2&amp;"]"),CUBEMEMBER("ThisWorkbookDataModel","[EIA api].[Item].&amp;["&amp;$A56&amp;"]"))</f>
        <v>101.40511162999999</v>
      </c>
      <c r="I56" s="5">
        <f>AVERAGE(E56:H56)</f>
        <v>100.89524325274999</v>
      </c>
      <c r="J56" s="5" vm="197">
        <f>CUBEVALUE("ThisWorkbookDataModel",eia_sum_values,CUBEMEMBER("ThisWorkbookDataModel","[EIA api].[Date].&amp;["&amp;J$2&amp;"]"),CUBEMEMBER("ThisWorkbookDataModel","[EIA api].[Item].&amp;["&amp;$A56&amp;"]"))</f>
        <v>95.587590657000007</v>
      </c>
      <c r="K56" s="5" vm="195">
        <f>CUBEVALUE("ThisWorkbookDataModel",eia_sum_values,CUBEMEMBER("ThisWorkbookDataModel","[EIA api].[Date].&amp;["&amp;K$2&amp;"]"),CUBEMEMBER("ThisWorkbookDataModel","[EIA api].[Item].&amp;["&amp;$A56&amp;"]"))</f>
        <v>84.838234287000006</v>
      </c>
      <c r="L56" s="5" vm="193">
        <f>CUBEVALUE("ThisWorkbookDataModel",eia_sum_values,CUBEMEMBER("ThisWorkbookDataModel","[EIA api].[Date].&amp;["&amp;L$2&amp;"]"),CUBEMEMBER("ThisWorkbookDataModel","[EIA api].[Item].&amp;["&amp;$A56&amp;"]"))</f>
        <v>93.328671952999997</v>
      </c>
      <c r="M56" s="5" vm="191">
        <f>CUBEVALUE("ThisWorkbookDataModel",eia_sum_values,CUBEMEMBER("ThisWorkbookDataModel","[EIA api].[Date].&amp;["&amp;M$2&amp;"]"),CUBEMEMBER("ThisWorkbookDataModel","[EIA api].[Item].&amp;["&amp;$A56&amp;"]"))</f>
        <v>95.380309358999995</v>
      </c>
      <c r="N56" s="5">
        <f>AVERAGE(J56:M56)</f>
        <v>92.283701563999983</v>
      </c>
      <c r="O56" s="5" vm="205">
        <f>CUBEVALUE("ThisWorkbookDataModel",eia_sum_values,CUBEMEMBER("ThisWorkbookDataModel","[EIA api].[Date].&amp;["&amp;O$2&amp;"]"),CUBEMEMBER("ThisWorkbookDataModel","[EIA api].[Item].&amp;["&amp;$A56&amp;"]"))</f>
        <v>94.597750582000003</v>
      </c>
      <c r="P56" s="5" vm="204">
        <f>CUBEVALUE("ThisWorkbookDataModel",eia_sum_values,CUBEMEMBER("ThisWorkbookDataModel","[EIA api].[Date].&amp;["&amp;P$2&amp;"]"),CUBEMEMBER("ThisWorkbookDataModel","[EIA api].[Item].&amp;["&amp;$A56&amp;"]"))</f>
        <v>96.714971470999998</v>
      </c>
      <c r="Q56" s="5" vm="203">
        <f>CUBEVALUE("ThisWorkbookDataModel",eia_sum_values,CUBEMEMBER("ThisWorkbookDataModel","[EIA api].[Date].&amp;["&amp;Q$2&amp;"]"),CUBEMEMBER("ThisWorkbookDataModel","[EIA api].[Item].&amp;["&amp;$A56&amp;"]"))</f>
        <v>99.058622987999996</v>
      </c>
      <c r="R56" s="5" vm="202">
        <f>CUBEVALUE("ThisWorkbookDataModel",eia_sum_values,CUBEMEMBER("ThisWorkbookDataModel","[EIA api].[Date].&amp;["&amp;R$2&amp;"]"),CUBEMEMBER("ThisWorkbookDataModel","[EIA api].[Item].&amp;["&amp;$A56&amp;"]"))</f>
        <v>100.06251528</v>
      </c>
      <c r="S56" s="5">
        <f>AVERAGE(O56:R56)</f>
        <v>97.608465080250014</v>
      </c>
      <c r="T56" s="5" vm="201">
        <f>CUBEVALUE("ThisWorkbookDataModel",eia_sum_values,CUBEMEMBER("ThisWorkbookDataModel","[EIA api].[Date].&amp;["&amp;T$2&amp;"]"),CUBEMEMBER("ThisWorkbookDataModel","[EIA api].[Item].&amp;["&amp;$A56&amp;"]"))</f>
        <v>99.673295773999996</v>
      </c>
      <c r="U56" s="5" vm="200">
        <f>CUBEVALUE("ThisWorkbookDataModel",eia_sum_values,CUBEMEMBER("ThisWorkbookDataModel","[EIA api].[Date].&amp;["&amp;U$2&amp;"]"),CUBEMEMBER("ThisWorkbookDataModel","[EIA api].[Item].&amp;["&amp;$A56&amp;"]"))</f>
        <v>100.93063407</v>
      </c>
      <c r="V56" s="5" vm="199">
        <f>CUBEVALUE("ThisWorkbookDataModel",eia_sum_values,CUBEMEMBER("ThisWorkbookDataModel","[EIA api].[Date].&amp;["&amp;V$2&amp;"]"),CUBEMEMBER("ThisWorkbookDataModel","[EIA api].[Item].&amp;["&amp;$A56&amp;"]"))</f>
        <v>102.05603043000001</v>
      </c>
      <c r="W56" s="5" vm="198">
        <f>CUBEVALUE("ThisWorkbookDataModel",eia_sum_values,CUBEMEMBER("ThisWorkbookDataModel","[EIA api].[Date].&amp;["&amp;W$2&amp;"]"),CUBEMEMBER("ThisWorkbookDataModel","[EIA api].[Item].&amp;["&amp;$A56&amp;"]"))</f>
        <v>102.28759938</v>
      </c>
      <c r="X56" s="5">
        <f>AVERAGE(T56:W56)</f>
        <v>101.23688991350001</v>
      </c>
    </row>
    <row r="57" spans="1:24" x14ac:dyDescent="0.25">
      <c r="D57" s="4" t="s">
        <v>16</v>
      </c>
    </row>
    <row r="58" spans="1:24" x14ac:dyDescent="0.25">
      <c r="D58" s="4" t="s">
        <v>17</v>
      </c>
    </row>
    <row r="59" spans="1:24" x14ac:dyDescent="0.25">
      <c r="D59" s="4" t="s">
        <v>18</v>
      </c>
    </row>
    <row r="60" spans="1:24" x14ac:dyDescent="0.25">
      <c r="D60" s="4" t="s">
        <v>19</v>
      </c>
    </row>
    <row r="61" spans="1:24" x14ac:dyDescent="0.25">
      <c r="D61" s="4" t="s">
        <v>20</v>
      </c>
    </row>
    <row r="64" spans="1:24" x14ac:dyDescent="0.25">
      <c r="C64" s="4" t="s">
        <v>33</v>
      </c>
      <c r="D64" s="4" t="s">
        <v>14</v>
      </c>
    </row>
    <row r="65" spans="3:24" x14ac:dyDescent="0.25">
      <c r="D65" s="4" t="s">
        <v>15</v>
      </c>
    </row>
    <row r="66" spans="3:24" x14ac:dyDescent="0.25">
      <c r="D66" s="4" t="s">
        <v>21</v>
      </c>
      <c r="E66" s="5" t="e">
        <f>CUBEVALUE("ThisWorkbookDataModel",eia_sum_values,CUBEMEMBER("ThisWorkbookDataModel","[EIA api].[Date].&amp;["&amp;E$2&amp;"]"),CUBEMEMBER("ThisWorkbookDataModel","[EIA api].[Item].&amp;["&amp;$A66&amp;"]"))</f>
        <v>#N/A</v>
      </c>
      <c r="F66" s="5" t="e">
        <f>CUBEVALUE("ThisWorkbookDataModel",eia_sum_values,CUBEMEMBER("ThisWorkbookDataModel","[EIA api].[Date].&amp;["&amp;F$2&amp;"]"),CUBEMEMBER("ThisWorkbookDataModel","[EIA api].[Item].&amp;["&amp;$A66&amp;"]"))</f>
        <v>#N/A</v>
      </c>
      <c r="G66" s="5" t="e">
        <f>CUBEVALUE("ThisWorkbookDataModel",eia_sum_values,CUBEMEMBER("ThisWorkbookDataModel","[EIA api].[Date].&amp;["&amp;G$2&amp;"]"),CUBEMEMBER("ThisWorkbookDataModel","[EIA api].[Item].&amp;["&amp;$A66&amp;"]"))</f>
        <v>#N/A</v>
      </c>
      <c r="H66" s="5" t="e">
        <f>CUBEVALUE("ThisWorkbookDataModel",eia_sum_values,CUBEMEMBER("ThisWorkbookDataModel","[EIA api].[Date].&amp;["&amp;H$2&amp;"]"),CUBEMEMBER("ThisWorkbookDataModel","[EIA api].[Item].&amp;["&amp;$A66&amp;"]"))</f>
        <v>#N/A</v>
      </c>
      <c r="I66" s="5" t="e">
        <f>AVERAGE(E66:H66)</f>
        <v>#N/A</v>
      </c>
      <c r="J66" s="5" t="e">
        <f>CUBEVALUE("ThisWorkbookDataModel",eia_sum_values,CUBEMEMBER("ThisWorkbookDataModel","[EIA api].[Date].&amp;["&amp;J$2&amp;"]"),CUBEMEMBER("ThisWorkbookDataModel","[EIA api].[Item].&amp;["&amp;$A66&amp;"]"))</f>
        <v>#N/A</v>
      </c>
      <c r="K66" s="5" t="e">
        <f>CUBEVALUE("ThisWorkbookDataModel",eia_sum_values,CUBEMEMBER("ThisWorkbookDataModel","[EIA api].[Date].&amp;["&amp;K$2&amp;"]"),CUBEMEMBER("ThisWorkbookDataModel","[EIA api].[Item].&amp;["&amp;$A66&amp;"]"))</f>
        <v>#N/A</v>
      </c>
      <c r="L66" s="5" t="e">
        <f>CUBEVALUE("ThisWorkbookDataModel",eia_sum_values,CUBEMEMBER("ThisWorkbookDataModel","[EIA api].[Date].&amp;["&amp;L$2&amp;"]"),CUBEMEMBER("ThisWorkbookDataModel","[EIA api].[Item].&amp;["&amp;$A66&amp;"]"))</f>
        <v>#N/A</v>
      </c>
      <c r="M66" s="5" t="e">
        <f>CUBEVALUE("ThisWorkbookDataModel",eia_sum_values,CUBEMEMBER("ThisWorkbookDataModel","[EIA api].[Date].&amp;["&amp;M$2&amp;"]"),CUBEMEMBER("ThisWorkbookDataModel","[EIA api].[Item].&amp;["&amp;$A66&amp;"]"))</f>
        <v>#N/A</v>
      </c>
      <c r="N66" s="5" t="e">
        <f>AVERAGE(J66:M66)</f>
        <v>#N/A</v>
      </c>
      <c r="O66" s="5" t="e">
        <f>CUBEVALUE("ThisWorkbookDataModel",eia_sum_values,CUBEMEMBER("ThisWorkbookDataModel","[EIA api].[Date].&amp;["&amp;O$2&amp;"]"),CUBEMEMBER("ThisWorkbookDataModel","[EIA api].[Item].&amp;["&amp;$A66&amp;"]"))</f>
        <v>#N/A</v>
      </c>
      <c r="P66" s="5" t="e">
        <f>CUBEVALUE("ThisWorkbookDataModel",eia_sum_values,CUBEMEMBER("ThisWorkbookDataModel","[EIA api].[Date].&amp;["&amp;P$2&amp;"]"),CUBEMEMBER("ThisWorkbookDataModel","[EIA api].[Item].&amp;["&amp;$A66&amp;"]"))</f>
        <v>#N/A</v>
      </c>
      <c r="Q66" s="5" t="e">
        <f>CUBEVALUE("ThisWorkbookDataModel",eia_sum_values,CUBEMEMBER("ThisWorkbookDataModel","[EIA api].[Date].&amp;["&amp;Q$2&amp;"]"),CUBEMEMBER("ThisWorkbookDataModel","[EIA api].[Item].&amp;["&amp;$A66&amp;"]"))</f>
        <v>#N/A</v>
      </c>
      <c r="R66" s="5" t="e">
        <f>CUBEVALUE("ThisWorkbookDataModel",eia_sum_values,CUBEMEMBER("ThisWorkbookDataModel","[EIA api].[Date].&amp;["&amp;R$2&amp;"]"),CUBEMEMBER("ThisWorkbookDataModel","[EIA api].[Item].&amp;["&amp;$A66&amp;"]"))</f>
        <v>#N/A</v>
      </c>
      <c r="S66" s="5" t="e">
        <f>AVERAGE(O66:R66)</f>
        <v>#N/A</v>
      </c>
      <c r="T66" s="5" t="e">
        <f>CUBEVALUE("ThisWorkbookDataModel",eia_sum_values,CUBEMEMBER("ThisWorkbookDataModel","[EIA api].[Date].&amp;["&amp;T$2&amp;"]"),CUBEMEMBER("ThisWorkbookDataModel","[EIA api].[Item].&amp;["&amp;$A66&amp;"]"))</f>
        <v>#N/A</v>
      </c>
      <c r="U66" s="5" t="e">
        <f>CUBEVALUE("ThisWorkbookDataModel",eia_sum_values,CUBEMEMBER("ThisWorkbookDataModel","[EIA api].[Date].&amp;["&amp;U$2&amp;"]"),CUBEMEMBER("ThisWorkbookDataModel","[EIA api].[Item].&amp;["&amp;$A66&amp;"]"))</f>
        <v>#N/A</v>
      </c>
      <c r="V66" s="5" t="e">
        <f>CUBEVALUE("ThisWorkbookDataModel",eia_sum_values,CUBEMEMBER("ThisWorkbookDataModel","[EIA api].[Date].&amp;["&amp;V$2&amp;"]"),CUBEMEMBER("ThisWorkbookDataModel","[EIA api].[Item].&amp;["&amp;$A66&amp;"]"))</f>
        <v>#N/A</v>
      </c>
      <c r="W66" s="5" t="e">
        <f>CUBEVALUE("ThisWorkbookDataModel",eia_sum_values,CUBEMEMBER("ThisWorkbookDataModel","[EIA api].[Date].&amp;["&amp;W$2&amp;"]"),CUBEMEMBER("ThisWorkbookDataModel","[EIA api].[Item].&amp;["&amp;$A66&amp;"]"))</f>
        <v>#N/A</v>
      </c>
      <c r="X66" s="5" t="e">
        <f>AVERAGE(T66:W66)</f>
        <v>#N/A</v>
      </c>
    </row>
    <row r="67" spans="3:24" x14ac:dyDescent="0.25">
      <c r="D67" s="4" t="s">
        <v>16</v>
      </c>
    </row>
    <row r="68" spans="3:24" x14ac:dyDescent="0.25">
      <c r="D68" s="4" t="s">
        <v>17</v>
      </c>
    </row>
    <row r="69" spans="3:24" x14ac:dyDescent="0.25">
      <c r="D69" s="4" t="s">
        <v>18</v>
      </c>
    </row>
    <row r="70" spans="3:24" x14ac:dyDescent="0.25">
      <c r="D70" s="4" t="s">
        <v>19</v>
      </c>
    </row>
    <row r="71" spans="3:24" x14ac:dyDescent="0.25">
      <c r="D71" s="4" t="s">
        <v>20</v>
      </c>
    </row>
    <row r="73" spans="3:24" x14ac:dyDescent="0.25">
      <c r="C73" s="4" t="s">
        <v>54</v>
      </c>
      <c r="D73" s="4" t="s">
        <v>14</v>
      </c>
    </row>
    <row r="74" spans="3:24" x14ac:dyDescent="0.25">
      <c r="D74" s="4" t="s">
        <v>15</v>
      </c>
    </row>
    <row r="75" spans="3:24" x14ac:dyDescent="0.25">
      <c r="D75" s="4" t="s">
        <v>21</v>
      </c>
      <c r="E75" s="5" t="e">
        <f>CUBEVALUE("ThisWorkbookDataModel",eia_sum_values,CUBEMEMBER("ThisWorkbookDataModel","[EIA api].[Date].&amp;["&amp;E$2&amp;"]"),CUBEMEMBER("ThisWorkbookDataModel","[EIA api].[Item].&amp;["&amp;$A75&amp;"]"))</f>
        <v>#N/A</v>
      </c>
      <c r="F75" s="5" t="e">
        <f>CUBEVALUE("ThisWorkbookDataModel",eia_sum_values,CUBEMEMBER("ThisWorkbookDataModel","[EIA api].[Date].&amp;["&amp;F$2&amp;"]"),CUBEMEMBER("ThisWorkbookDataModel","[EIA api].[Item].&amp;["&amp;$A75&amp;"]"))</f>
        <v>#N/A</v>
      </c>
      <c r="G75" s="5" t="e">
        <f>CUBEVALUE("ThisWorkbookDataModel",eia_sum_values,CUBEMEMBER("ThisWorkbookDataModel","[EIA api].[Date].&amp;["&amp;G$2&amp;"]"),CUBEMEMBER("ThisWorkbookDataModel","[EIA api].[Item].&amp;["&amp;$A75&amp;"]"))</f>
        <v>#N/A</v>
      </c>
      <c r="H75" s="5" t="e">
        <f>CUBEVALUE("ThisWorkbookDataModel",eia_sum_values,CUBEMEMBER("ThisWorkbookDataModel","[EIA api].[Date].&amp;["&amp;H$2&amp;"]"),CUBEMEMBER("ThisWorkbookDataModel","[EIA api].[Item].&amp;["&amp;$A75&amp;"]"))</f>
        <v>#N/A</v>
      </c>
      <c r="I75" s="5" t="e">
        <f>AVERAGE(E75:H75)</f>
        <v>#N/A</v>
      </c>
      <c r="J75" s="5" t="e">
        <f>CUBEVALUE("ThisWorkbookDataModel",eia_sum_values,CUBEMEMBER("ThisWorkbookDataModel","[EIA api].[Date].&amp;["&amp;J$2&amp;"]"),CUBEMEMBER("ThisWorkbookDataModel","[EIA api].[Item].&amp;["&amp;$A75&amp;"]"))</f>
        <v>#N/A</v>
      </c>
      <c r="K75" s="5" t="e">
        <f>CUBEVALUE("ThisWorkbookDataModel",eia_sum_values,CUBEMEMBER("ThisWorkbookDataModel","[EIA api].[Date].&amp;["&amp;K$2&amp;"]"),CUBEMEMBER("ThisWorkbookDataModel","[EIA api].[Item].&amp;["&amp;$A75&amp;"]"))</f>
        <v>#N/A</v>
      </c>
      <c r="L75" s="5" t="e">
        <f>CUBEVALUE("ThisWorkbookDataModel",eia_sum_values,CUBEMEMBER("ThisWorkbookDataModel","[EIA api].[Date].&amp;["&amp;L$2&amp;"]"),CUBEMEMBER("ThisWorkbookDataModel","[EIA api].[Item].&amp;["&amp;$A75&amp;"]"))</f>
        <v>#N/A</v>
      </c>
      <c r="M75" s="5" t="e">
        <f>CUBEVALUE("ThisWorkbookDataModel",eia_sum_values,CUBEMEMBER("ThisWorkbookDataModel","[EIA api].[Date].&amp;["&amp;M$2&amp;"]"),CUBEMEMBER("ThisWorkbookDataModel","[EIA api].[Item].&amp;["&amp;$A75&amp;"]"))</f>
        <v>#N/A</v>
      </c>
      <c r="N75" s="5" t="e">
        <f>AVERAGE(J75:M75)</f>
        <v>#N/A</v>
      </c>
      <c r="O75" s="5" t="e">
        <f>CUBEVALUE("ThisWorkbookDataModel",eia_sum_values,CUBEMEMBER("ThisWorkbookDataModel","[EIA api].[Date].&amp;["&amp;O$2&amp;"]"),CUBEMEMBER("ThisWorkbookDataModel","[EIA api].[Item].&amp;["&amp;$A75&amp;"]"))</f>
        <v>#N/A</v>
      </c>
      <c r="P75" s="5" t="e">
        <f>CUBEVALUE("ThisWorkbookDataModel",eia_sum_values,CUBEMEMBER("ThisWorkbookDataModel","[EIA api].[Date].&amp;["&amp;P$2&amp;"]"),CUBEMEMBER("ThisWorkbookDataModel","[EIA api].[Item].&amp;["&amp;$A75&amp;"]"))</f>
        <v>#N/A</v>
      </c>
      <c r="Q75" s="5" t="e">
        <f>CUBEVALUE("ThisWorkbookDataModel",eia_sum_values,CUBEMEMBER("ThisWorkbookDataModel","[EIA api].[Date].&amp;["&amp;Q$2&amp;"]"),CUBEMEMBER("ThisWorkbookDataModel","[EIA api].[Item].&amp;["&amp;$A75&amp;"]"))</f>
        <v>#N/A</v>
      </c>
      <c r="R75" s="5" t="e">
        <f>CUBEVALUE("ThisWorkbookDataModel",eia_sum_values,CUBEMEMBER("ThisWorkbookDataModel","[EIA api].[Date].&amp;["&amp;R$2&amp;"]"),CUBEMEMBER("ThisWorkbookDataModel","[EIA api].[Item].&amp;["&amp;$A75&amp;"]"))</f>
        <v>#N/A</v>
      </c>
      <c r="S75" s="5" t="e">
        <f>AVERAGE(O75:R75)</f>
        <v>#N/A</v>
      </c>
      <c r="T75" s="5" t="e">
        <f>CUBEVALUE("ThisWorkbookDataModel",eia_sum_values,CUBEMEMBER("ThisWorkbookDataModel","[EIA api].[Date].&amp;["&amp;T$2&amp;"]"),CUBEMEMBER("ThisWorkbookDataModel","[EIA api].[Item].&amp;["&amp;$A75&amp;"]"))</f>
        <v>#N/A</v>
      </c>
      <c r="U75" s="5" t="e">
        <f>CUBEVALUE("ThisWorkbookDataModel",eia_sum_values,CUBEMEMBER("ThisWorkbookDataModel","[EIA api].[Date].&amp;["&amp;U$2&amp;"]"),CUBEMEMBER("ThisWorkbookDataModel","[EIA api].[Item].&amp;["&amp;$A75&amp;"]"))</f>
        <v>#N/A</v>
      </c>
      <c r="V75" s="5" t="e">
        <f>CUBEVALUE("ThisWorkbookDataModel",eia_sum_values,CUBEMEMBER("ThisWorkbookDataModel","[EIA api].[Date].&amp;["&amp;V$2&amp;"]"),CUBEMEMBER("ThisWorkbookDataModel","[EIA api].[Item].&amp;["&amp;$A75&amp;"]"))</f>
        <v>#N/A</v>
      </c>
      <c r="W75" s="5" t="e">
        <f>CUBEVALUE("ThisWorkbookDataModel",eia_sum_values,CUBEMEMBER("ThisWorkbookDataModel","[EIA api].[Date].&amp;["&amp;W$2&amp;"]"),CUBEMEMBER("ThisWorkbookDataModel","[EIA api].[Item].&amp;["&amp;$A75&amp;"]"))</f>
        <v>#N/A</v>
      </c>
      <c r="X75" s="5" t="e">
        <f>AVERAGE(T75:W75)</f>
        <v>#N/A</v>
      </c>
    </row>
    <row r="76" spans="3:24" x14ac:dyDescent="0.25">
      <c r="D76" s="4" t="s">
        <v>16</v>
      </c>
    </row>
    <row r="77" spans="3:24" x14ac:dyDescent="0.25">
      <c r="D77" s="4" t="s">
        <v>17</v>
      </c>
    </row>
    <row r="78" spans="3:24" x14ac:dyDescent="0.25">
      <c r="D78" s="4" t="s">
        <v>18</v>
      </c>
    </row>
    <row r="79" spans="3:24" x14ac:dyDescent="0.25">
      <c r="D79" s="4" t="s">
        <v>19</v>
      </c>
    </row>
    <row r="80" spans="3:24" x14ac:dyDescent="0.25">
      <c r="D80" s="4" t="s">
        <v>20</v>
      </c>
    </row>
    <row r="83" spans="3:24" x14ac:dyDescent="0.25">
      <c r="C83" s="4" t="s">
        <v>55</v>
      </c>
      <c r="D83" s="4" t="s">
        <v>14</v>
      </c>
    </row>
    <row r="84" spans="3:24" x14ac:dyDescent="0.25">
      <c r="D84" s="4" t="s">
        <v>15</v>
      </c>
    </row>
    <row r="85" spans="3:24" x14ac:dyDescent="0.25">
      <c r="D85" s="4" t="s">
        <v>21</v>
      </c>
      <c r="E85" s="5" t="e">
        <f>CUBEVALUE("ThisWorkbookDataModel",eia_sum_values,CUBEMEMBER("ThisWorkbookDataModel","[EIA api].[Date].&amp;["&amp;E$2&amp;"]"),CUBEMEMBER("ThisWorkbookDataModel","[EIA api].[Item].&amp;["&amp;$A85&amp;"]"))</f>
        <v>#N/A</v>
      </c>
      <c r="F85" s="5" t="e">
        <f>CUBEVALUE("ThisWorkbookDataModel",eia_sum_values,CUBEMEMBER("ThisWorkbookDataModel","[EIA api].[Date].&amp;["&amp;F$2&amp;"]"),CUBEMEMBER("ThisWorkbookDataModel","[EIA api].[Item].&amp;["&amp;$A85&amp;"]"))</f>
        <v>#N/A</v>
      </c>
      <c r="G85" s="5" t="e">
        <f>CUBEVALUE("ThisWorkbookDataModel",eia_sum_values,CUBEMEMBER("ThisWorkbookDataModel","[EIA api].[Date].&amp;["&amp;G$2&amp;"]"),CUBEMEMBER("ThisWorkbookDataModel","[EIA api].[Item].&amp;["&amp;$A85&amp;"]"))</f>
        <v>#N/A</v>
      </c>
      <c r="H85" s="5" t="e">
        <f>CUBEVALUE("ThisWorkbookDataModel",eia_sum_values,CUBEMEMBER("ThisWorkbookDataModel","[EIA api].[Date].&amp;["&amp;H$2&amp;"]"),CUBEMEMBER("ThisWorkbookDataModel","[EIA api].[Item].&amp;["&amp;$A85&amp;"]"))</f>
        <v>#N/A</v>
      </c>
      <c r="I85" s="5" t="e">
        <f>AVERAGE(E85:H85)</f>
        <v>#N/A</v>
      </c>
      <c r="J85" s="5" t="e">
        <f>CUBEVALUE("ThisWorkbookDataModel",eia_sum_values,CUBEMEMBER("ThisWorkbookDataModel","[EIA api].[Date].&amp;["&amp;J$2&amp;"]"),CUBEMEMBER("ThisWorkbookDataModel","[EIA api].[Item].&amp;["&amp;$A85&amp;"]"))</f>
        <v>#N/A</v>
      </c>
      <c r="K85" s="5" t="e">
        <f>CUBEVALUE("ThisWorkbookDataModel",eia_sum_values,CUBEMEMBER("ThisWorkbookDataModel","[EIA api].[Date].&amp;["&amp;K$2&amp;"]"),CUBEMEMBER("ThisWorkbookDataModel","[EIA api].[Item].&amp;["&amp;$A85&amp;"]"))</f>
        <v>#N/A</v>
      </c>
      <c r="L85" s="5" t="e">
        <f>CUBEVALUE("ThisWorkbookDataModel",eia_sum_values,CUBEMEMBER("ThisWorkbookDataModel","[EIA api].[Date].&amp;["&amp;L$2&amp;"]"),CUBEMEMBER("ThisWorkbookDataModel","[EIA api].[Item].&amp;["&amp;$A85&amp;"]"))</f>
        <v>#N/A</v>
      </c>
      <c r="M85" s="5" t="e">
        <f>CUBEVALUE("ThisWorkbookDataModel",eia_sum_values,CUBEMEMBER("ThisWorkbookDataModel","[EIA api].[Date].&amp;["&amp;M$2&amp;"]"),CUBEMEMBER("ThisWorkbookDataModel","[EIA api].[Item].&amp;["&amp;$A85&amp;"]"))</f>
        <v>#N/A</v>
      </c>
      <c r="N85" s="5" t="e">
        <f>AVERAGE(J85:M85)</f>
        <v>#N/A</v>
      </c>
      <c r="O85" s="5" t="e">
        <f>CUBEVALUE("ThisWorkbookDataModel",eia_sum_values,CUBEMEMBER("ThisWorkbookDataModel","[EIA api].[Date].&amp;["&amp;O$2&amp;"]"),CUBEMEMBER("ThisWorkbookDataModel","[EIA api].[Item].&amp;["&amp;$A85&amp;"]"))</f>
        <v>#N/A</v>
      </c>
      <c r="P85" s="5" t="e">
        <f>CUBEVALUE("ThisWorkbookDataModel",eia_sum_values,CUBEMEMBER("ThisWorkbookDataModel","[EIA api].[Date].&amp;["&amp;P$2&amp;"]"),CUBEMEMBER("ThisWorkbookDataModel","[EIA api].[Item].&amp;["&amp;$A85&amp;"]"))</f>
        <v>#N/A</v>
      </c>
      <c r="Q85" s="5" t="e">
        <f>CUBEVALUE("ThisWorkbookDataModel",eia_sum_values,CUBEMEMBER("ThisWorkbookDataModel","[EIA api].[Date].&amp;["&amp;Q$2&amp;"]"),CUBEMEMBER("ThisWorkbookDataModel","[EIA api].[Item].&amp;["&amp;$A85&amp;"]"))</f>
        <v>#N/A</v>
      </c>
      <c r="R85" s="5" t="e">
        <f>CUBEVALUE("ThisWorkbookDataModel",eia_sum_values,CUBEMEMBER("ThisWorkbookDataModel","[EIA api].[Date].&amp;["&amp;R$2&amp;"]"),CUBEMEMBER("ThisWorkbookDataModel","[EIA api].[Item].&amp;["&amp;$A85&amp;"]"))</f>
        <v>#N/A</v>
      </c>
      <c r="S85" s="5" t="e">
        <f>AVERAGE(O85:R85)</f>
        <v>#N/A</v>
      </c>
      <c r="T85" s="5" t="e">
        <f>CUBEVALUE("ThisWorkbookDataModel",eia_sum_values,CUBEMEMBER("ThisWorkbookDataModel","[EIA api].[Date].&amp;["&amp;T$2&amp;"]"),CUBEMEMBER("ThisWorkbookDataModel","[EIA api].[Item].&amp;["&amp;$A85&amp;"]"))</f>
        <v>#N/A</v>
      </c>
      <c r="U85" s="5" t="e">
        <f>CUBEVALUE("ThisWorkbookDataModel",eia_sum_values,CUBEMEMBER("ThisWorkbookDataModel","[EIA api].[Date].&amp;["&amp;U$2&amp;"]"),CUBEMEMBER("ThisWorkbookDataModel","[EIA api].[Item].&amp;["&amp;$A85&amp;"]"))</f>
        <v>#N/A</v>
      </c>
      <c r="V85" s="5" t="e">
        <f>CUBEVALUE("ThisWorkbookDataModel",eia_sum_values,CUBEMEMBER("ThisWorkbookDataModel","[EIA api].[Date].&amp;["&amp;V$2&amp;"]"),CUBEMEMBER("ThisWorkbookDataModel","[EIA api].[Item].&amp;["&amp;$A85&amp;"]"))</f>
        <v>#N/A</v>
      </c>
      <c r="W85" s="5" t="e">
        <f>CUBEVALUE("ThisWorkbookDataModel",eia_sum_values,CUBEMEMBER("ThisWorkbookDataModel","[EIA api].[Date].&amp;["&amp;W$2&amp;"]"),CUBEMEMBER("ThisWorkbookDataModel","[EIA api].[Item].&amp;["&amp;$A85&amp;"]"))</f>
        <v>#N/A</v>
      </c>
      <c r="X85" s="5" t="e">
        <f>AVERAGE(T85:W85)</f>
        <v>#N/A</v>
      </c>
    </row>
    <row r="86" spans="3:24" x14ac:dyDescent="0.25">
      <c r="D86" s="4" t="s">
        <v>16</v>
      </c>
    </row>
    <row r="87" spans="3:24" x14ac:dyDescent="0.25">
      <c r="D87" s="4" t="s">
        <v>17</v>
      </c>
    </row>
    <row r="88" spans="3:24" x14ac:dyDescent="0.25">
      <c r="D88" s="4" t="s">
        <v>18</v>
      </c>
    </row>
    <row r="89" spans="3:24" x14ac:dyDescent="0.25">
      <c r="D89" s="4" t="s">
        <v>19</v>
      </c>
    </row>
    <row r="90" spans="3:24" x14ac:dyDescent="0.25">
      <c r="D90" s="4" t="s">
        <v>20</v>
      </c>
    </row>
    <row r="93" spans="3:24" x14ac:dyDescent="0.25">
      <c r="C93" s="4" t="s">
        <v>57</v>
      </c>
      <c r="D93" s="4" t="s">
        <v>14</v>
      </c>
    </row>
    <row r="94" spans="3:24" x14ac:dyDescent="0.25">
      <c r="D94" s="4" t="s">
        <v>15</v>
      </c>
    </row>
    <row r="95" spans="3:24" x14ac:dyDescent="0.25">
      <c r="D95" s="4" t="s">
        <v>21</v>
      </c>
      <c r="E95" s="5" t="e">
        <f>CUBEVALUE("ThisWorkbookDataModel",eia_sum_values,CUBEMEMBER("ThisWorkbookDataModel","[EIA api].[Date].&amp;["&amp;E$2&amp;"]"),CUBEMEMBER("ThisWorkbookDataModel","[EIA api].[Item].&amp;["&amp;$A95&amp;"]"))</f>
        <v>#N/A</v>
      </c>
      <c r="F95" s="5" t="e">
        <f>CUBEVALUE("ThisWorkbookDataModel",eia_sum_values,CUBEMEMBER("ThisWorkbookDataModel","[EIA api].[Date].&amp;["&amp;F$2&amp;"]"),CUBEMEMBER("ThisWorkbookDataModel","[EIA api].[Item].&amp;["&amp;$A95&amp;"]"))</f>
        <v>#N/A</v>
      </c>
      <c r="G95" s="5" t="e">
        <f>CUBEVALUE("ThisWorkbookDataModel",eia_sum_values,CUBEMEMBER("ThisWorkbookDataModel","[EIA api].[Date].&amp;["&amp;G$2&amp;"]"),CUBEMEMBER("ThisWorkbookDataModel","[EIA api].[Item].&amp;["&amp;$A95&amp;"]"))</f>
        <v>#N/A</v>
      </c>
      <c r="H95" s="5" t="e">
        <f>CUBEVALUE("ThisWorkbookDataModel",eia_sum_values,CUBEMEMBER("ThisWorkbookDataModel","[EIA api].[Date].&amp;["&amp;H$2&amp;"]"),CUBEMEMBER("ThisWorkbookDataModel","[EIA api].[Item].&amp;["&amp;$A95&amp;"]"))</f>
        <v>#N/A</v>
      </c>
      <c r="I95" s="5" t="e">
        <f>AVERAGE(E95:H95)</f>
        <v>#N/A</v>
      </c>
      <c r="J95" s="5" t="e">
        <f>CUBEVALUE("ThisWorkbookDataModel",eia_sum_values,CUBEMEMBER("ThisWorkbookDataModel","[EIA api].[Date].&amp;["&amp;J$2&amp;"]"),CUBEMEMBER("ThisWorkbookDataModel","[EIA api].[Item].&amp;["&amp;$A95&amp;"]"))</f>
        <v>#N/A</v>
      </c>
      <c r="K95" s="5" t="e">
        <f>CUBEVALUE("ThisWorkbookDataModel",eia_sum_values,CUBEMEMBER("ThisWorkbookDataModel","[EIA api].[Date].&amp;["&amp;K$2&amp;"]"),CUBEMEMBER("ThisWorkbookDataModel","[EIA api].[Item].&amp;["&amp;$A95&amp;"]"))</f>
        <v>#N/A</v>
      </c>
      <c r="L95" s="5" t="e">
        <f>CUBEVALUE("ThisWorkbookDataModel",eia_sum_values,CUBEMEMBER("ThisWorkbookDataModel","[EIA api].[Date].&amp;["&amp;L$2&amp;"]"),CUBEMEMBER("ThisWorkbookDataModel","[EIA api].[Item].&amp;["&amp;$A95&amp;"]"))</f>
        <v>#N/A</v>
      </c>
      <c r="M95" s="5" t="e">
        <f>CUBEVALUE("ThisWorkbookDataModel",eia_sum_values,CUBEMEMBER("ThisWorkbookDataModel","[EIA api].[Date].&amp;["&amp;M$2&amp;"]"),CUBEMEMBER("ThisWorkbookDataModel","[EIA api].[Item].&amp;["&amp;$A95&amp;"]"))</f>
        <v>#N/A</v>
      </c>
      <c r="N95" s="5" t="e">
        <f>AVERAGE(J95:M95)</f>
        <v>#N/A</v>
      </c>
      <c r="O95" s="5" t="e">
        <f>CUBEVALUE("ThisWorkbookDataModel",eia_sum_values,CUBEMEMBER("ThisWorkbookDataModel","[EIA api].[Date].&amp;["&amp;O$2&amp;"]"),CUBEMEMBER("ThisWorkbookDataModel","[EIA api].[Item].&amp;["&amp;$A95&amp;"]"))</f>
        <v>#N/A</v>
      </c>
      <c r="P95" s="5" t="e">
        <f>CUBEVALUE("ThisWorkbookDataModel",eia_sum_values,CUBEMEMBER("ThisWorkbookDataModel","[EIA api].[Date].&amp;["&amp;P$2&amp;"]"),CUBEMEMBER("ThisWorkbookDataModel","[EIA api].[Item].&amp;["&amp;$A95&amp;"]"))</f>
        <v>#N/A</v>
      </c>
      <c r="Q95" s="5" t="e">
        <f>CUBEVALUE("ThisWorkbookDataModel",eia_sum_values,CUBEMEMBER("ThisWorkbookDataModel","[EIA api].[Date].&amp;["&amp;Q$2&amp;"]"),CUBEMEMBER("ThisWorkbookDataModel","[EIA api].[Item].&amp;["&amp;$A95&amp;"]"))</f>
        <v>#N/A</v>
      </c>
      <c r="R95" s="5" t="e">
        <f>CUBEVALUE("ThisWorkbookDataModel",eia_sum_values,CUBEMEMBER("ThisWorkbookDataModel","[EIA api].[Date].&amp;["&amp;R$2&amp;"]"),CUBEMEMBER("ThisWorkbookDataModel","[EIA api].[Item].&amp;["&amp;$A95&amp;"]"))</f>
        <v>#N/A</v>
      </c>
      <c r="S95" s="5" t="e">
        <f>AVERAGE(O95:R95)</f>
        <v>#N/A</v>
      </c>
      <c r="T95" s="5" t="e">
        <f>CUBEVALUE("ThisWorkbookDataModel",eia_sum_values,CUBEMEMBER("ThisWorkbookDataModel","[EIA api].[Date].&amp;["&amp;T$2&amp;"]"),CUBEMEMBER("ThisWorkbookDataModel","[EIA api].[Item].&amp;["&amp;$A95&amp;"]"))</f>
        <v>#N/A</v>
      </c>
      <c r="U95" s="5" t="e">
        <f>CUBEVALUE("ThisWorkbookDataModel",eia_sum_values,CUBEMEMBER("ThisWorkbookDataModel","[EIA api].[Date].&amp;["&amp;U$2&amp;"]"),CUBEMEMBER("ThisWorkbookDataModel","[EIA api].[Item].&amp;["&amp;$A95&amp;"]"))</f>
        <v>#N/A</v>
      </c>
      <c r="V95" s="5" t="e">
        <f>CUBEVALUE("ThisWorkbookDataModel",eia_sum_values,CUBEMEMBER("ThisWorkbookDataModel","[EIA api].[Date].&amp;["&amp;V$2&amp;"]"),CUBEMEMBER("ThisWorkbookDataModel","[EIA api].[Item].&amp;["&amp;$A95&amp;"]"))</f>
        <v>#N/A</v>
      </c>
      <c r="W95" s="5" t="e">
        <f>CUBEVALUE("ThisWorkbookDataModel",eia_sum_values,CUBEMEMBER("ThisWorkbookDataModel","[EIA api].[Date].&amp;["&amp;W$2&amp;"]"),CUBEMEMBER("ThisWorkbookDataModel","[EIA api].[Item].&amp;["&amp;$A95&amp;"]"))</f>
        <v>#N/A</v>
      </c>
      <c r="X95" s="5" t="e">
        <f>AVERAGE(T95:W95)</f>
        <v>#N/A</v>
      </c>
    </row>
    <row r="96" spans="3:24" x14ac:dyDescent="0.25">
      <c r="D96" s="4" t="s">
        <v>16</v>
      </c>
    </row>
    <row r="97" spans="1:24" x14ac:dyDescent="0.25">
      <c r="D97" s="4" t="s">
        <v>17</v>
      </c>
    </row>
    <row r="98" spans="1:24" x14ac:dyDescent="0.25">
      <c r="D98" s="4" t="s">
        <v>18</v>
      </c>
    </row>
    <row r="99" spans="1:24" x14ac:dyDescent="0.25">
      <c r="D99" s="4" t="s">
        <v>19</v>
      </c>
    </row>
    <row r="100" spans="1:24" x14ac:dyDescent="0.25">
      <c r="D100" s="4" t="s">
        <v>20</v>
      </c>
    </row>
    <row r="103" spans="1:24" x14ac:dyDescent="0.25">
      <c r="C103" s="4" t="s">
        <v>58</v>
      </c>
      <c r="D103" s="4" t="s">
        <v>14</v>
      </c>
    </row>
    <row r="104" spans="1:24" x14ac:dyDescent="0.25">
      <c r="D104" s="4" t="s">
        <v>15</v>
      </c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</row>
    <row r="105" spans="1:24" x14ac:dyDescent="0.25">
      <c r="A105" s="11" t="s">
        <v>61</v>
      </c>
      <c r="D105" s="4" t="s">
        <v>21</v>
      </c>
      <c r="E105" s="5" vm="230">
        <f>CUBEVALUE("ThisWorkbookDataModel",eia_sum_values,CUBEMEMBER("ThisWorkbookDataModel","[EIA api].[Date].&amp;["&amp;E$2&amp;"]"),CUBEMEMBER("ThisWorkbookDataModel","[EIA api].[Item].&amp;["&amp;$A105&amp;"]"))</f>
        <v>14.696568609</v>
      </c>
      <c r="F105" s="5" vm="207">
        <f>CUBEVALUE("ThisWorkbookDataModel",eia_sum_values,CUBEMEMBER("ThisWorkbookDataModel","[EIA api].[Date].&amp;["&amp;F$2&amp;"]"),CUBEMEMBER("ThisWorkbookDataModel","[EIA api].[Item].&amp;["&amp;$A105&amp;"]"))</f>
        <v>14.89692529</v>
      </c>
      <c r="G105" s="5" vm="209">
        <f>CUBEVALUE("ThisWorkbookDataModel",eia_sum_values,CUBEMEMBER("ThisWorkbookDataModel","[EIA api].[Date].&amp;["&amp;G$2&amp;"]"),CUBEMEMBER("ThisWorkbookDataModel","[EIA api].[Item].&amp;["&amp;$A105&amp;"]"))</f>
        <v>14.610520887</v>
      </c>
      <c r="H105" s="5" vm="208">
        <f>CUBEVALUE("ThisWorkbookDataModel",eia_sum_values,CUBEMEMBER("ThisWorkbookDataModel","[EIA api].[Date].&amp;["&amp;H$2&amp;"]"),CUBEMEMBER("ThisWorkbookDataModel","[EIA api].[Item].&amp;["&amp;$A105&amp;"]"))</f>
        <v>14.832127199</v>
      </c>
      <c r="I105" s="5">
        <f>AVERAGE(E105:H105)</f>
        <v>14.75903549625</v>
      </c>
      <c r="J105" s="5" vm="218">
        <f>CUBEVALUE("ThisWorkbookDataModel",eia_sum_values,CUBEMEMBER("ThisWorkbookDataModel","[EIA api].[Date].&amp;["&amp;J$2&amp;"]"),CUBEMEMBER("ThisWorkbookDataModel","[EIA api].[Item].&amp;["&amp;$A105&amp;"]"))</f>
        <v>13.886224943</v>
      </c>
      <c r="K105" s="5" vm="222">
        <f>CUBEVALUE("ThisWorkbookDataModel",eia_sum_values,CUBEMEMBER("ThisWorkbookDataModel","[EIA api].[Date].&amp;["&amp;K$2&amp;"]"),CUBEMEMBER("ThisWorkbookDataModel","[EIA api].[Item].&amp;["&amp;$A105&amp;"]"))</f>
        <v>14.082412864</v>
      </c>
      <c r="L105" s="5" vm="220">
        <f>CUBEVALUE("ThisWorkbookDataModel",eia_sum_values,CUBEMEMBER("ThisWorkbookDataModel","[EIA api].[Date].&amp;["&amp;L$2&amp;"]"),CUBEMEMBER("ThisWorkbookDataModel","[EIA api].[Item].&amp;["&amp;$A105&amp;"]"))</f>
        <v>14.64703347</v>
      </c>
      <c r="M105" s="5" vm="226">
        <f>CUBEVALUE("ThisWorkbookDataModel",eia_sum_values,CUBEMEMBER("ThisWorkbookDataModel","[EIA api].[Date].&amp;["&amp;M$2&amp;"]"),CUBEMEMBER("ThisWorkbookDataModel","[EIA api].[Item].&amp;["&amp;$A105&amp;"]"))</f>
        <v>15.105471166999999</v>
      </c>
      <c r="N105" s="5">
        <f>AVERAGE(J105:M105)</f>
        <v>14.430285611</v>
      </c>
      <c r="O105" s="5" vm="206">
        <f>CUBEVALUE("ThisWorkbookDataModel",eia_sum_values,CUBEMEMBER("ThisWorkbookDataModel","[EIA api].[Date].&amp;["&amp;O$2&amp;"]"),CUBEMEMBER("ThisWorkbookDataModel","[EIA api].[Item].&amp;["&amp;$A105&amp;"]"))</f>
        <v>15.255756066</v>
      </c>
      <c r="P105" s="5" vm="227">
        <f>CUBEVALUE("ThisWorkbookDataModel",eia_sum_values,CUBEMEMBER("ThisWorkbookDataModel","[EIA api].[Date].&amp;["&amp;P$2&amp;"]"),CUBEMEMBER("ThisWorkbookDataModel","[EIA api].[Item].&amp;["&amp;$A105&amp;"]"))</f>
        <v>15.46396107</v>
      </c>
      <c r="Q105" s="5" vm="235">
        <f>CUBEVALUE("ThisWorkbookDataModel",eia_sum_values,CUBEMEMBER("ThisWorkbookDataModel","[EIA api].[Date].&amp;["&amp;Q$2&amp;"]"),CUBEMEMBER("ThisWorkbookDataModel","[EIA api].[Item].&amp;["&amp;$A105&amp;"]"))</f>
        <v>15.165019364000001</v>
      </c>
      <c r="R105" s="5" vm="236">
        <f>CUBEVALUE("ThisWorkbookDataModel",eia_sum_values,CUBEMEMBER("ThisWorkbookDataModel","[EIA api].[Date].&amp;["&amp;R$2&amp;"]"),CUBEMEMBER("ThisWorkbookDataModel","[EIA api].[Item].&amp;["&amp;$A105&amp;"]"))</f>
        <v>15.391420656999999</v>
      </c>
      <c r="S105" s="5">
        <f>AVERAGE(O105:R105)</f>
        <v>15.31903928925</v>
      </c>
      <c r="T105" s="5" vm="212">
        <f>CUBEVALUE("ThisWorkbookDataModel",eia_sum_values,CUBEMEMBER("ThisWorkbookDataModel","[EIA api].[Date].&amp;["&amp;T$2&amp;"]"),CUBEMEMBER("ThisWorkbookDataModel","[EIA api].[Item].&amp;["&amp;$A105&amp;"]"))</f>
        <v>15.805319294</v>
      </c>
      <c r="U105" s="5" vm="228">
        <f>CUBEVALUE("ThisWorkbookDataModel",eia_sum_values,CUBEMEMBER("ThisWorkbookDataModel","[EIA api].[Date].&amp;["&amp;U$2&amp;"]"),CUBEMEMBER("ThisWorkbookDataModel","[EIA api].[Item].&amp;["&amp;$A105&amp;"]"))</f>
        <v>16.062484672</v>
      </c>
      <c r="V105" s="5" vm="231">
        <f>CUBEVALUE("ThisWorkbookDataModel",eia_sum_values,CUBEMEMBER("ThisWorkbookDataModel","[EIA api].[Date].&amp;["&amp;V$2&amp;"]"),CUBEMEMBER("ThisWorkbookDataModel","[EIA api].[Item].&amp;["&amp;$A105&amp;"]"))</f>
        <v>15.773000811999999</v>
      </c>
      <c r="W105" s="5" vm="217">
        <f>CUBEVALUE("ThisWorkbookDataModel",eia_sum_values,CUBEMEMBER("ThisWorkbookDataModel","[EIA api].[Date].&amp;["&amp;W$2&amp;"]"),CUBEMEMBER("ThisWorkbookDataModel","[EIA api].[Item].&amp;["&amp;$A105&amp;"]"))</f>
        <v>16.050255106000002</v>
      </c>
      <c r="X105" s="5">
        <f>AVERAGE(T105:W105)</f>
        <v>15.922764971000001</v>
      </c>
    </row>
    <row r="106" spans="1:24" x14ac:dyDescent="0.25">
      <c r="D106" s="4" t="s">
        <v>16</v>
      </c>
    </row>
    <row r="107" spans="1:24" x14ac:dyDescent="0.25">
      <c r="D107" s="4" t="s">
        <v>17</v>
      </c>
    </row>
    <row r="108" spans="1:24" x14ac:dyDescent="0.25">
      <c r="D108" s="4" t="s">
        <v>18</v>
      </c>
    </row>
    <row r="109" spans="1:24" x14ac:dyDescent="0.25">
      <c r="D109" s="4" t="s">
        <v>19</v>
      </c>
    </row>
    <row r="110" spans="1:24" x14ac:dyDescent="0.25">
      <c r="D110" s="4" t="s">
        <v>20</v>
      </c>
    </row>
    <row r="112" spans="1:24" x14ac:dyDescent="0.25">
      <c r="C112" s="4" t="s">
        <v>59</v>
      </c>
      <c r="D112" s="4" t="s">
        <v>14</v>
      </c>
    </row>
    <row r="113" spans="1:24" x14ac:dyDescent="0.25">
      <c r="D113" s="4" t="s">
        <v>15</v>
      </c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</row>
    <row r="114" spans="1:24" x14ac:dyDescent="0.25">
      <c r="A114" s="9" t="s">
        <v>60</v>
      </c>
      <c r="D114" s="4" t="s">
        <v>21</v>
      </c>
      <c r="E114" s="5" vm="221">
        <f>CUBEVALUE("ThisWorkbookDataModel",eia_sum_values,CUBEMEMBER("ThisWorkbookDataModel","[EIA api].[Date].&amp;["&amp;E$2&amp;"]"),CUBEMEMBER("ThisWorkbookDataModel","[EIA api].[Item].&amp;["&amp;$A114&amp;"]"))</f>
        <v>36.760397740000002</v>
      </c>
      <c r="F114" s="5" vm="237">
        <f>CUBEVALUE("ThisWorkbookDataModel",eia_sum_values,CUBEMEMBER("ThisWorkbookDataModel","[EIA api].[Date].&amp;["&amp;F$2&amp;"]"),CUBEMEMBER("ThisWorkbookDataModel","[EIA api].[Item].&amp;["&amp;$A114&amp;"]"))</f>
        <v>36.236452344999996</v>
      </c>
      <c r="G114" s="5" vm="225">
        <f>CUBEVALUE("ThisWorkbookDataModel",eia_sum_values,CUBEMEMBER("ThisWorkbookDataModel","[EIA api].[Date].&amp;["&amp;G$2&amp;"]"),CUBEMEMBER("ThisWorkbookDataModel","[EIA api].[Item].&amp;["&amp;$A114&amp;"]"))</f>
        <v>35.71121145</v>
      </c>
      <c r="H114" s="5" vm="213">
        <f>CUBEVALUE("ThisWorkbookDataModel",eia_sum_values,CUBEMEMBER("ThisWorkbookDataModel","[EIA api].[Date].&amp;["&amp;H$2&amp;"]"),CUBEMEMBER("ThisWorkbookDataModel","[EIA api].[Item].&amp;["&amp;$A114&amp;"]"))</f>
        <v>36.739995813</v>
      </c>
      <c r="I114" s="5">
        <f>AVERAGE(E114:H114)</f>
        <v>36.362014337000005</v>
      </c>
      <c r="J114" s="5" vm="219">
        <f>CUBEVALUE("ThisWorkbookDataModel",eia_sum_values,CUBEMEMBER("ThisWorkbookDataModel","[EIA api].[Date].&amp;["&amp;J$2&amp;"]"),CUBEMEMBER("ThisWorkbookDataModel","[EIA api].[Item].&amp;["&amp;$A114&amp;"]"))</f>
        <v>34.835830567000002</v>
      </c>
      <c r="K114" s="5" vm="216">
        <f>CUBEVALUE("ThisWorkbookDataModel",eia_sum_values,CUBEMEMBER("ThisWorkbookDataModel","[EIA api].[Date].&amp;["&amp;K$2&amp;"]"),CUBEMEMBER("ThisWorkbookDataModel","[EIA api].[Item].&amp;["&amp;$A114&amp;"]"))</f>
        <v>32.130025074999999</v>
      </c>
      <c r="L114" s="5" vm="215">
        <f>CUBEVALUE("ThisWorkbookDataModel",eia_sum_values,CUBEMEMBER("ThisWorkbookDataModel","[EIA api].[Date].&amp;["&amp;L$2&amp;"]"),CUBEMEMBER("ThisWorkbookDataModel","[EIA api].[Item].&amp;["&amp;$A114&amp;"]"))</f>
        <v>33.793922623</v>
      </c>
      <c r="M114" s="5" vm="223">
        <f>CUBEVALUE("ThisWorkbookDataModel",eia_sum_values,CUBEMEMBER("ThisWorkbookDataModel","[EIA api].[Date].&amp;["&amp;M$2&amp;"]"),CUBEMEMBER("ThisWorkbookDataModel","[EIA api].[Item].&amp;["&amp;$A114&amp;"]"))</f>
        <v>35.871873600999997</v>
      </c>
      <c r="N114" s="5">
        <f>AVERAGE(J114:M114)</f>
        <v>34.1579129665</v>
      </c>
      <c r="O114" s="5" vm="211">
        <f>CUBEVALUE("ThisWorkbookDataModel",eia_sum_values,CUBEMEMBER("ThisWorkbookDataModel","[EIA api].[Date].&amp;["&amp;O$2&amp;"]"),CUBEMEMBER("ThisWorkbookDataModel","[EIA api].[Item].&amp;["&amp;$A114&amp;"]"))</f>
        <v>36.546650380999999</v>
      </c>
      <c r="P114" s="5" vm="224">
        <f>CUBEVALUE("ThisWorkbookDataModel",eia_sum_values,CUBEMEMBER("ThisWorkbookDataModel","[EIA api].[Date].&amp;["&amp;P$2&amp;"]"),CUBEMEMBER("ThisWorkbookDataModel","[EIA api].[Item].&amp;["&amp;$A114&amp;"]"))</f>
        <v>35.482687345000002</v>
      </c>
      <c r="Q114" s="5" vm="232">
        <f>CUBEVALUE("ThisWorkbookDataModel",eia_sum_values,CUBEMEMBER("ThisWorkbookDataModel","[EIA api].[Date].&amp;["&amp;Q$2&amp;"]"),CUBEMEMBER("ThisWorkbookDataModel","[EIA api].[Item].&amp;["&amp;$A114&amp;"]"))</f>
        <v>35.177751202000003</v>
      </c>
      <c r="R114" s="5" vm="210">
        <f>CUBEVALUE("ThisWorkbookDataModel",eia_sum_values,CUBEMEMBER("ThisWorkbookDataModel","[EIA api].[Date].&amp;["&amp;R$2&amp;"]"),CUBEMEMBER("ThisWorkbookDataModel","[EIA api].[Item].&amp;["&amp;$A114&amp;"]"))</f>
        <v>36.782689134000002</v>
      </c>
      <c r="S114" s="5">
        <f>AVERAGE(O114:R114)</f>
        <v>35.9974445155</v>
      </c>
      <c r="T114" s="5" vm="214">
        <f>CUBEVALUE("ThisWorkbookDataModel",eia_sum_values,CUBEMEMBER("ThisWorkbookDataModel","[EIA api].[Date].&amp;["&amp;T$2&amp;"]"),CUBEMEMBER("ThisWorkbookDataModel","[EIA api].[Item].&amp;["&amp;$A114&amp;"]"))</f>
        <v>37.798851632999998</v>
      </c>
      <c r="U114" s="5" vm="229">
        <f>CUBEVALUE("ThisWorkbookDataModel",eia_sum_values,CUBEMEMBER("ThisWorkbookDataModel","[EIA api].[Date].&amp;["&amp;U$2&amp;"]"),CUBEMEMBER("ThisWorkbookDataModel","[EIA api].[Item].&amp;["&amp;$A114&amp;"]"))</f>
        <v>37.418010359999997</v>
      </c>
      <c r="V114" s="5" vm="233">
        <f>CUBEVALUE("ThisWorkbookDataModel",eia_sum_values,CUBEMEMBER("ThisWorkbookDataModel","[EIA api].[Date].&amp;["&amp;V$2&amp;"]"),CUBEMEMBER("ThisWorkbookDataModel","[EIA api].[Item].&amp;["&amp;$A114&amp;"]"))</f>
        <v>36.848862564000001</v>
      </c>
      <c r="W114" s="5" vm="234">
        <f>CUBEVALUE("ThisWorkbookDataModel",eia_sum_values,CUBEMEMBER("ThisWorkbookDataModel","[EIA api].[Date].&amp;["&amp;W$2&amp;"]"),CUBEMEMBER("ThisWorkbookDataModel","[EIA api].[Item].&amp;["&amp;$A114&amp;"]"))</f>
        <v>38.055794675999998</v>
      </c>
      <c r="X114" s="5">
        <f>AVERAGE(T114:W114)</f>
        <v>37.530379808249997</v>
      </c>
    </row>
    <row r="115" spans="1:24" x14ac:dyDescent="0.25">
      <c r="D115" s="4" t="s">
        <v>16</v>
      </c>
    </row>
    <row r="116" spans="1:24" x14ac:dyDescent="0.25">
      <c r="D116" s="4" t="s">
        <v>17</v>
      </c>
    </row>
    <row r="117" spans="1:24" x14ac:dyDescent="0.25">
      <c r="D117" s="4" t="s">
        <v>18</v>
      </c>
    </row>
    <row r="118" spans="1:24" x14ac:dyDescent="0.25">
      <c r="D118" s="4" t="s">
        <v>19</v>
      </c>
    </row>
    <row r="119" spans="1:24" x14ac:dyDescent="0.25">
      <c r="D119" s="4" t="s">
        <v>20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B47F03-ED45-400C-9BB4-921763122CC0}">
  <dimension ref="A1:AQ4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B45" sqref="B45"/>
    </sheetView>
  </sheetViews>
  <sheetFormatPr defaultRowHeight="15" x14ac:dyDescent="0.25"/>
  <cols>
    <col min="1" max="1" width="13.140625" bestFit="1" customWidth="1"/>
    <col min="2" max="2" width="16.28515625" bestFit="1" customWidth="1"/>
    <col min="3" max="3" width="11" bestFit="1" customWidth="1"/>
    <col min="4" max="4" width="9.28515625" bestFit="1" customWidth="1"/>
    <col min="5" max="5" width="8.7109375" bestFit="1" customWidth="1"/>
    <col min="6" max="6" width="9" bestFit="1" customWidth="1"/>
    <col min="7" max="7" width="8.42578125" bestFit="1" customWidth="1"/>
    <col min="8" max="8" width="12.42578125" bestFit="1" customWidth="1"/>
    <col min="9" max="9" width="10.85546875" bestFit="1" customWidth="1"/>
    <col min="10" max="10" width="10.28515625" bestFit="1" customWidth="1"/>
    <col min="11" max="11" width="13.140625" bestFit="1" customWidth="1"/>
    <col min="12" max="12" width="12.42578125" bestFit="1" customWidth="1"/>
    <col min="13" max="13" width="10.140625" bestFit="1" customWidth="1"/>
    <col min="14" max="14" width="9.5703125" bestFit="1" customWidth="1"/>
    <col min="15" max="15" width="11.140625" bestFit="1" customWidth="1"/>
    <col min="16" max="16" width="8.5703125" bestFit="1" customWidth="1"/>
    <col min="17" max="17" width="8" bestFit="1" customWidth="1"/>
    <col min="18" max="18" width="11.28515625" bestFit="1" customWidth="1"/>
    <col min="19" max="19" width="11.42578125" bestFit="1" customWidth="1"/>
    <col min="20" max="20" width="10.85546875" bestFit="1" customWidth="1"/>
    <col min="21" max="21" width="13.28515625" bestFit="1" customWidth="1"/>
    <col min="22" max="22" width="12.5703125" bestFit="1" customWidth="1"/>
    <col min="23" max="23" width="7.7109375" bestFit="1" customWidth="1"/>
    <col min="24" max="24" width="11.42578125" bestFit="1" customWidth="1"/>
    <col min="25" max="25" width="10.85546875" bestFit="1" customWidth="1"/>
    <col min="26" max="26" width="13.85546875" bestFit="1" customWidth="1"/>
    <col min="27" max="27" width="10.5703125" bestFit="1" customWidth="1"/>
    <col min="28" max="28" width="10" bestFit="1" customWidth="1"/>
    <col min="29" max="29" width="9.42578125" bestFit="1" customWidth="1"/>
    <col min="30" max="30" width="10.7109375" bestFit="1" customWidth="1"/>
    <col min="31" max="31" width="9.42578125" bestFit="1" customWidth="1"/>
    <col min="32" max="32" width="10.42578125" bestFit="1" customWidth="1"/>
    <col min="33" max="33" width="9.140625" bestFit="1" customWidth="1"/>
    <col min="34" max="34" width="13.140625" bestFit="1" customWidth="1"/>
    <col min="35" max="35" width="12.42578125" bestFit="1" customWidth="1"/>
    <col min="36" max="37" width="10.5703125" bestFit="1" customWidth="1"/>
    <col min="38" max="38" width="11.140625" bestFit="1" customWidth="1"/>
    <col min="39" max="39" width="10.28515625" bestFit="1" customWidth="1"/>
    <col min="40" max="40" width="10.7109375" bestFit="1" customWidth="1"/>
    <col min="41" max="41" width="11" bestFit="1" customWidth="1"/>
    <col min="42" max="42" width="10.140625" bestFit="1" customWidth="1"/>
    <col min="43" max="43" width="11.28515625" bestFit="1" customWidth="1"/>
  </cols>
  <sheetData>
    <row r="1" spans="1:43" x14ac:dyDescent="0.25">
      <c r="A1" t="str" vm="76">
        <f>CUBEMEMBER("ThisWorkbookDataModel","[Measures].[Sum of Value]")</f>
        <v>Sum of Value</v>
      </c>
      <c r="B1" t="s">
        <v>26</v>
      </c>
    </row>
    <row r="2" spans="1:43" x14ac:dyDescent="0.25">
      <c r="A2" t="s">
        <v>27</v>
      </c>
      <c r="B2" t="str" vm="60">
        <f>CUBEMEMBER("ThisWorkbookDataModel","[IEA].[Balitem].&amp;[AFRICADEM]")</f>
        <v>AFRICADEM</v>
      </c>
      <c r="C2" t="str" vm="59">
        <f>CUBEMEMBER("ThisWorkbookDataModel","[IEA].[Balitem].&amp;[AFRICASUP]")</f>
        <v>AFRICASUP</v>
      </c>
      <c r="D2" t="str" vm="73">
        <f>CUBEMEMBER("ThisWorkbookDataModel","[IEA].[Balitem].&amp;[AMEDEM]")</f>
        <v>AMEDEM</v>
      </c>
      <c r="E2" t="str" vm="81">
        <f>CUBEMEMBER("ThisWorkbookDataModel","[IEA].[Balitem].&amp;[AMESUP]")</f>
        <v>AMESUP</v>
      </c>
      <c r="F2" t="str" vm="71">
        <f>CUBEMEMBER("ThisWorkbookDataModel","[IEA].[Balitem].&amp;[AOCDEM]")</f>
        <v>AOCDEM</v>
      </c>
      <c r="G2" t="str" vm="57">
        <f>CUBEMEMBER("ThisWorkbookDataModel","[IEA].[Balitem].&amp;[AOCSUP]")</f>
        <v>AOCSUP</v>
      </c>
      <c r="H2" t="str" vm="67">
        <f>CUBEMEMBER("ThisWorkbookDataModel","[IEA].[Balitem].&amp;[CALLOPECCU]")</f>
        <v>CALLOPECCU</v>
      </c>
      <c r="I2" t="str" vm="65">
        <f>CUBEMEMBER("ThisWorkbookDataModel","[IEA].[Balitem].&amp;[CHINADEM]")</f>
        <v>CHINADEM</v>
      </c>
      <c r="J2" t="str" vm="95">
        <f>CUBEMEMBER("ThisWorkbookDataModel","[IEA].[Balitem].&amp;[CHINASUP]")</f>
        <v>CHINASUP</v>
      </c>
      <c r="K2" t="str" vm="89">
        <f>CUBEMEMBER("ThisWorkbookDataModel","[IEA].[Balitem].&amp;[EASTEURDEM]")</f>
        <v>EASTEURDEM</v>
      </c>
      <c r="L2" t="str" vm="88">
        <f>CUBEMEMBER("ThisWorkbookDataModel","[IEA].[Balitem].&amp;[EASTEURSUP]")</f>
        <v>EASTEURSUP</v>
      </c>
      <c r="M2" t="str" vm="86">
        <f>CUBEMEMBER("ThisWorkbookDataModel","[IEA].[Balitem].&amp;[EURODEM]")</f>
        <v>EURODEM</v>
      </c>
      <c r="N2" t="str" vm="92">
        <f>CUBEMEMBER("ThisWorkbookDataModel","[IEA].[Balitem].&amp;[EUROSUP]")</f>
        <v>EUROSUP</v>
      </c>
      <c r="O2" t="str" vm="84">
        <f>CUBEMEMBER("ThisWorkbookDataModel","[IEA].[Balitem].&amp;[FLOATSTOR]")</f>
        <v>FLOATSTOR</v>
      </c>
      <c r="P2" t="str" vm="58">
        <f>CUBEMEMBER("ThisWorkbookDataModel","[IEA].[Balitem].&amp;[FSUDEM]")</f>
        <v>FSUDEM</v>
      </c>
      <c r="Q2" t="str" vm="80">
        <f>CUBEMEMBER("ThisWorkbookDataModel","[IEA].[Balitem].&amp;[FSUSUP]")</f>
        <v>FSUSUP</v>
      </c>
      <c r="R2" t="str" vm="70">
        <f>CUBEMEMBER("ThisWorkbookDataModel","[IEA].[Balitem].&amp;[GLOBIOTOT]")</f>
        <v>GLOBIOTOT</v>
      </c>
      <c r="S2" t="str" vm="56">
        <f>CUBEMEMBER("ThisWorkbookDataModel","[IEA].[Balitem].&amp;[LATAMDEM]")</f>
        <v>LATAMDEM</v>
      </c>
      <c r="T2" t="str" vm="97">
        <f>CUBEMEMBER("ThisWorkbookDataModel","[IEA].[Balitem].&amp;[LATAMSUP]")</f>
        <v>LATAMSUP</v>
      </c>
      <c r="U2" t="str" vm="90">
        <f>CUBEMEMBER("ThisWorkbookDataModel","[IEA].[Balitem].&amp;[MIDEASTDEM]")</f>
        <v>MIDEASTDEM</v>
      </c>
      <c r="V2" t="str" vm="93">
        <f>CUBEMEMBER("ThisWorkbookDataModel","[IEA].[Balitem].&amp;[MIDEASTSUP]")</f>
        <v>MIDEASTSUP</v>
      </c>
      <c r="W2" t="str" vm="64">
        <f>CUBEMEMBER("ThisWorkbookDataModel","[IEA].[Balitem].&amp;[MISBAL]")</f>
        <v>MISBAL</v>
      </c>
      <c r="X2" t="str" vm="77">
        <f>CUBEMEMBER("ThisWorkbookDataModel","[IEA].[Balitem].&amp;[NOECDDEM]")</f>
        <v>NOECDDEM</v>
      </c>
      <c r="Y2" t="str" vm="62">
        <f>CUBEMEMBER("ThisWorkbookDataModel","[IEA].[Balitem].&amp;[NOECDSUP]")</f>
        <v>NOECDSUP</v>
      </c>
      <c r="Z2" t="str" vm="75">
        <f>CUBEMEMBER("ThisWorkbookDataModel","[IEA].[Balitem].&amp;[NONOPECCUR]")</f>
        <v>NONOPECCUR</v>
      </c>
      <c r="AA2" t="str" vm="74">
        <f>CUBEMEMBER("ThisWorkbookDataModel","[IEA].[Balitem].&amp;[NOPECTOT]")</f>
        <v>NOPECTOT</v>
      </c>
      <c r="AB2" t="str" vm="82">
        <f>CUBEMEMBER("ThisWorkbookDataModel","[IEA].[Balitem].&amp;[OECDDEM]")</f>
        <v>OECDDEM</v>
      </c>
      <c r="AC2" t="str" vm="79">
        <f>CUBEMEMBER("ThisWorkbookDataModel","[IEA].[Balitem].&amp;[OECDSUP]")</f>
        <v>OECDSUP</v>
      </c>
      <c r="AD2" t="str" vm="69">
        <f>CUBEMEMBER("ThisWorkbookDataModel","[IEA].[Balitem].&amp;[OPECCRUD]")</f>
        <v>OPECCRUD</v>
      </c>
      <c r="AE2" t="str" vm="55">
        <f>CUBEMEMBER("ThisWorkbookDataModel","[IEA].[Balitem].&amp;[OPECCUR]")</f>
        <v>OPECCUR</v>
      </c>
      <c r="AF2" t="str" vm="91">
        <f>CUBEMEMBER("ThisWorkbookDataModel","[IEA].[Balitem].&amp;[OPECNGLS]")</f>
        <v>OPECNGLS</v>
      </c>
      <c r="AG2" t="str" vm="96">
        <f>CUBEMEMBER("ThisWorkbookDataModel","[IEA].[Balitem].&amp;[OPECTOT]")</f>
        <v>OPECTOT</v>
      </c>
      <c r="AH2" t="str" vm="94">
        <f>CUBEMEMBER("ThisWorkbookDataModel","[IEA].[Balitem].&amp;[OTHASIADEM]")</f>
        <v>OTHASIADEM</v>
      </c>
      <c r="AI2" t="str" vm="63">
        <f>CUBEMEMBER("ThisWorkbookDataModel","[IEA].[Balitem].&amp;[OTHASIASUP]")</f>
        <v>OTHASIASUP</v>
      </c>
      <c r="AJ2" t="str" vm="87">
        <f>CUBEMEMBER("ThisWorkbookDataModel","[IEA].[Balitem].&amp;[PROCGAIN]")</f>
        <v>PROCGAIN</v>
      </c>
      <c r="AK2" t="str" vm="61">
        <f>CUBEMEMBER("ThisWorkbookDataModel","[IEA].[Balitem].&amp;[STCHGOVT]")</f>
        <v>STCHGOVT</v>
      </c>
      <c r="AL2" t="str" vm="85">
        <f>CUBEMEMBER("ThisWorkbookDataModel","[IEA].[Balitem].&amp;[STCHINDUS]")</f>
        <v>STCHINDUS</v>
      </c>
      <c r="AM2" t="str" vm="83">
        <f>CUBEMEMBER("ThisWorkbookDataModel","[IEA].[Balitem].&amp;[STCHOECD]")</f>
        <v>STCHOECD</v>
      </c>
      <c r="AN2" t="str" vm="72">
        <f>CUBEMEMBER("ThisWorkbookDataModel","[IEA].[Balitem].&amp;[TOTALDEM]")</f>
        <v>TOTALDEM</v>
      </c>
      <c r="AO2" t="str" vm="78">
        <f>CUBEMEMBER("ThisWorkbookDataModel","[IEA].[Balitem].&amp;[TOTALSTCH]")</f>
        <v>TOTALSTCH</v>
      </c>
      <c r="AP2" t="str" vm="68">
        <f>CUBEMEMBER("ThisWorkbookDataModel","[IEA].[Balitem].&amp;[TOTALSUP]")</f>
        <v>TOTALSUP</v>
      </c>
      <c r="AQ2" t="str" vm="54">
        <f>CUBEMEMBER("ThisWorkbookDataModel","[IEA].[Balitem].[All]","Grand Total")</f>
        <v>Grand Total</v>
      </c>
    </row>
    <row r="3" spans="1:43" x14ac:dyDescent="0.25">
      <c r="A3" s="3" t="str" vm="66">
        <f>CUBEMEMBER("ThisWorkbookDataModel","[IEA].[Date].&amp;[1Q2021]")</f>
        <v>1Q2021</v>
      </c>
      <c r="B3" vm="116">
        <f t="shared" ref="B3:K4" si="0">CUBEVALUE("ThisWorkbookDataModel",$A$1,$A3,B$2)</f>
        <v>4067.7</v>
      </c>
      <c r="C3" vm="108">
        <f t="shared" si="0"/>
        <v>1319.5</v>
      </c>
      <c r="D3" vm="134">
        <f t="shared" si="0"/>
        <v>22766.5</v>
      </c>
      <c r="E3" vm="106">
        <f t="shared" si="0"/>
        <v>23270.3</v>
      </c>
      <c r="F3" vm="137">
        <f t="shared" si="0"/>
        <v>7666.8</v>
      </c>
      <c r="G3" vm="124">
        <f t="shared" si="0"/>
        <v>516</v>
      </c>
      <c r="H3" vm="101">
        <f t="shared" si="0"/>
        <v>26280</v>
      </c>
      <c r="I3" vm="100">
        <f t="shared" si="0"/>
        <v>14517</v>
      </c>
      <c r="J3" vm="127">
        <f t="shared" si="0"/>
        <v>4056.2</v>
      </c>
      <c r="K3" vm="138">
        <f t="shared" si="0"/>
        <v>743</v>
      </c>
      <c r="L3" vm="119">
        <f t="shared" ref="L3:U4" si="1">CUBEVALUE("ThisWorkbookDataModel",$A$1,$A3,L$2)</f>
        <v>114.5</v>
      </c>
      <c r="M3" vm="131">
        <f t="shared" si="1"/>
        <v>11906.8</v>
      </c>
      <c r="N3" vm="115">
        <f t="shared" si="1"/>
        <v>3583.4</v>
      </c>
      <c r="O3" vm="104">
        <f t="shared" si="1"/>
        <v>-868.8</v>
      </c>
      <c r="P3" vm="98">
        <f t="shared" si="1"/>
        <v>4572.2</v>
      </c>
      <c r="Q3" vm="120">
        <f t="shared" si="1"/>
        <v>13418.1</v>
      </c>
      <c r="R3" vm="122">
        <f t="shared" si="1"/>
        <v>2139.6999999999998</v>
      </c>
      <c r="S3" vm="103">
        <f t="shared" si="1"/>
        <v>5842.7</v>
      </c>
      <c r="T3" vm="126">
        <f t="shared" si="1"/>
        <v>5275.9</v>
      </c>
      <c r="U3" vm="110">
        <f t="shared" si="1"/>
        <v>7679.8</v>
      </c>
      <c r="V3" vm="128">
        <f t="shared" ref="V3:AE4" si="2">CUBEVALUE("ThisWorkbookDataModel",$A$1,$A3,V$2)</f>
        <v>3114.8</v>
      </c>
      <c r="W3" vm="139">
        <f t="shared" si="2"/>
        <v>1051.5</v>
      </c>
      <c r="X3" vm="130">
        <f t="shared" si="2"/>
        <v>51015.6</v>
      </c>
      <c r="Y3" vm="109">
        <f t="shared" si="2"/>
        <v>30255.9</v>
      </c>
      <c r="Z3" vm="114">
        <f t="shared" si="2"/>
        <v>61892.2</v>
      </c>
      <c r="AA3" vm="132">
        <f t="shared" si="2"/>
        <v>61892.3</v>
      </c>
      <c r="AB3" vm="107">
        <f t="shared" si="2"/>
        <v>42340.1</v>
      </c>
      <c r="AC3" vm="136">
        <f t="shared" si="2"/>
        <v>27369.7</v>
      </c>
      <c r="AD3" vm="105">
        <f t="shared" si="2"/>
        <v>25262.7</v>
      </c>
      <c r="AE3" vm="125">
        <f t="shared" si="2"/>
        <v>30446.2</v>
      </c>
      <c r="AF3" vm="112">
        <f t="shared" ref="AF3:AQ4" si="3">CUBEVALUE("ThisWorkbookDataModel",$A$1,$A3,AF$2)</f>
        <v>5183.5</v>
      </c>
      <c r="AG3" vm="118">
        <f t="shared" si="3"/>
        <v>30446.2</v>
      </c>
      <c r="AH3" vm="129">
        <f t="shared" si="3"/>
        <v>13593.2</v>
      </c>
      <c r="AI3" vm="140">
        <f t="shared" si="3"/>
        <v>2956.9</v>
      </c>
      <c r="AJ3" vm="111">
        <f t="shared" si="3"/>
        <v>2126.9</v>
      </c>
      <c r="AK3" vm="117">
        <f t="shared" si="3"/>
        <v>49.5</v>
      </c>
      <c r="AL3" vm="113">
        <f t="shared" si="3"/>
        <v>-1249.5</v>
      </c>
      <c r="AM3" vm="133">
        <f t="shared" si="3"/>
        <v>-1200</v>
      </c>
      <c r="AN3" vm="135">
        <f t="shared" si="3"/>
        <v>93355.7</v>
      </c>
      <c r="AO3" vm="121">
        <f t="shared" si="3"/>
        <v>-1017.3</v>
      </c>
      <c r="AP3" vm="123">
        <f t="shared" si="3"/>
        <v>92338.4</v>
      </c>
      <c r="AQ3" vm="102">
        <f t="shared" si="3"/>
        <v>730091.79999999993</v>
      </c>
    </row>
    <row r="4" spans="1:43" x14ac:dyDescent="0.25">
      <c r="A4" s="3" t="str" vm="99">
        <f>CUBESET("ThisWorkbookDataModel",($A$3),"Grand Total")</f>
        <v>Grand Total</v>
      </c>
      <c r="B4" vm="163">
        <f t="shared" si="0"/>
        <v>4067.7</v>
      </c>
      <c r="C4" vm="144">
        <f t="shared" si="0"/>
        <v>1319.5</v>
      </c>
      <c r="D4" vm="165">
        <f t="shared" si="0"/>
        <v>22766.5</v>
      </c>
      <c r="E4" vm="176">
        <f t="shared" si="0"/>
        <v>23270.3</v>
      </c>
      <c r="F4" vm="159">
        <f t="shared" si="0"/>
        <v>7666.8</v>
      </c>
      <c r="G4" vm="154">
        <f t="shared" si="0"/>
        <v>516</v>
      </c>
      <c r="H4" vm="157">
        <f t="shared" si="0"/>
        <v>26280</v>
      </c>
      <c r="I4" vm="171">
        <f t="shared" si="0"/>
        <v>14517</v>
      </c>
      <c r="J4" vm="182">
        <f t="shared" si="0"/>
        <v>4056.2</v>
      </c>
      <c r="K4" vm="149">
        <f t="shared" si="0"/>
        <v>743</v>
      </c>
      <c r="L4" vm="174">
        <f t="shared" si="1"/>
        <v>114.5</v>
      </c>
      <c r="M4" vm="175">
        <f t="shared" si="1"/>
        <v>11906.8</v>
      </c>
      <c r="N4" vm="146">
        <f t="shared" si="1"/>
        <v>3583.4</v>
      </c>
      <c r="O4" vm="143">
        <f t="shared" si="1"/>
        <v>-868.8</v>
      </c>
      <c r="P4" vm="166">
        <f t="shared" si="1"/>
        <v>4572.2</v>
      </c>
      <c r="Q4" vm="177">
        <f t="shared" si="1"/>
        <v>13418.1</v>
      </c>
      <c r="R4" vm="169">
        <f t="shared" si="1"/>
        <v>2139.6999999999998</v>
      </c>
      <c r="S4" vm="152">
        <f t="shared" si="1"/>
        <v>5842.7</v>
      </c>
      <c r="T4" vm="156">
        <f t="shared" si="1"/>
        <v>5275.9</v>
      </c>
      <c r="U4" vm="151">
        <f t="shared" si="1"/>
        <v>7679.8</v>
      </c>
      <c r="V4" vm="150">
        <f t="shared" si="2"/>
        <v>3114.8</v>
      </c>
      <c r="W4" vm="173">
        <f t="shared" si="2"/>
        <v>1051.5</v>
      </c>
      <c r="X4" vm="161">
        <f t="shared" si="2"/>
        <v>51015.6</v>
      </c>
      <c r="Y4" vm="162">
        <f t="shared" si="2"/>
        <v>30255.9</v>
      </c>
      <c r="Z4" vm="164">
        <f t="shared" si="2"/>
        <v>61892.2</v>
      </c>
      <c r="AA4" vm="142">
        <f t="shared" si="2"/>
        <v>61892.3</v>
      </c>
      <c r="AB4" vm="167">
        <f t="shared" si="2"/>
        <v>42340.1</v>
      </c>
      <c r="AC4" vm="178">
        <f t="shared" si="2"/>
        <v>27369.7</v>
      </c>
      <c r="AD4" vm="153">
        <f t="shared" si="2"/>
        <v>25262.7</v>
      </c>
      <c r="AE4" vm="170">
        <f t="shared" si="2"/>
        <v>30446.2</v>
      </c>
      <c r="AF4" vm="155">
        <f t="shared" si="3"/>
        <v>5183.5</v>
      </c>
      <c r="AG4" vm="181">
        <f t="shared" si="3"/>
        <v>30446.2</v>
      </c>
      <c r="AH4" vm="172">
        <f t="shared" si="3"/>
        <v>13593.2</v>
      </c>
      <c r="AI4" vm="160">
        <f t="shared" si="3"/>
        <v>2956.9</v>
      </c>
      <c r="AJ4" vm="148">
        <f t="shared" si="3"/>
        <v>2126.9</v>
      </c>
      <c r="AK4" vm="147">
        <f t="shared" si="3"/>
        <v>49.5</v>
      </c>
      <c r="AL4" vm="145">
        <f t="shared" si="3"/>
        <v>-1249.5</v>
      </c>
      <c r="AM4" vm="141">
        <f t="shared" si="3"/>
        <v>-1200</v>
      </c>
      <c r="AN4" vm="168">
        <f t="shared" si="3"/>
        <v>93355.7</v>
      </c>
      <c r="AO4" vm="179">
        <f t="shared" si="3"/>
        <v>-1017.3</v>
      </c>
      <c r="AP4" vm="158">
        <f t="shared" si="3"/>
        <v>92338.4</v>
      </c>
      <c r="AQ4" vm="180">
        <f t="shared" si="3"/>
        <v>730091.79999999993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AE7E-9D4E-453A-9CFD-D476DB4A1738}">
  <dimension ref="A2:A7"/>
  <sheetViews>
    <sheetView workbookViewId="0">
      <selection activeCell="B17" sqref="B17"/>
    </sheetView>
  </sheetViews>
  <sheetFormatPr defaultRowHeight="15" x14ac:dyDescent="0.25"/>
  <cols>
    <col min="1" max="1" width="17.140625" customWidth="1"/>
  </cols>
  <sheetData>
    <row r="2" spans="1:1" x14ac:dyDescent="0.25">
      <c r="A2" s="4" t="s">
        <v>28</v>
      </c>
    </row>
    <row r="3" spans="1:1" x14ac:dyDescent="0.25">
      <c r="A3" t="str" vm="5">
        <f>CUBEMEMBER("ThisWorkbookDataModel","[Measures].[Sum of Values]")</f>
        <v>Sum of Values</v>
      </c>
    </row>
    <row r="6" spans="1:1" x14ac:dyDescent="0.25">
      <c r="A6" s="4" t="s">
        <v>14</v>
      </c>
    </row>
    <row r="7" spans="1:1" x14ac:dyDescent="0.25">
      <c r="A7" t="str" vm="76">
        <f>CUBEMEMBER("ThisWorkbookDataModel","[Measures].[Sum of Value]")</f>
        <v>Sum of Value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CBAF84-9AD5-4112-9733-C8903CE18BE9}">
  <dimension ref="A1:B5"/>
  <sheetViews>
    <sheetView workbookViewId="0">
      <selection activeCell="E13" sqref="E13"/>
    </sheetView>
  </sheetViews>
  <sheetFormatPr defaultRowHeight="15" x14ac:dyDescent="0.25"/>
  <cols>
    <col min="1" max="1" width="13.85546875" bestFit="1" customWidth="1"/>
  </cols>
  <sheetData>
    <row r="1" spans="1:2" s="4" customFormat="1" x14ac:dyDescent="0.25">
      <c r="A1" s="4" t="s">
        <v>23</v>
      </c>
      <c r="B1" s="4" t="s">
        <v>24</v>
      </c>
    </row>
    <row r="2" spans="1:2" x14ac:dyDescent="0.25">
      <c r="A2" t="s">
        <v>25</v>
      </c>
      <c r="B2" t="s">
        <v>22</v>
      </c>
    </row>
    <row r="4" spans="1:2" x14ac:dyDescent="0.25">
      <c r="A4" t="s">
        <v>34</v>
      </c>
      <c r="B4" t="s">
        <v>35</v>
      </c>
    </row>
    <row r="5" spans="1:2" x14ac:dyDescent="0.25">
      <c r="A5" t="s">
        <v>36</v>
      </c>
      <c r="B5" t="s">
        <v>37</v>
      </c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1010B5-FAE2-4703-955D-D5B36E3B1A3B}">
  <dimension ref="A1:B4"/>
  <sheetViews>
    <sheetView workbookViewId="0">
      <selection activeCell="A15" sqref="A15"/>
    </sheetView>
  </sheetViews>
  <sheetFormatPr defaultRowHeight="15" x14ac:dyDescent="0.25"/>
  <cols>
    <col min="1" max="1" width="25.28515625" customWidth="1"/>
    <col min="2" max="2" width="115" bestFit="1" customWidth="1"/>
  </cols>
  <sheetData>
    <row r="1" spans="1:2" x14ac:dyDescent="0.25">
      <c r="A1" t="s">
        <v>38</v>
      </c>
      <c r="B1" t="s">
        <v>39</v>
      </c>
    </row>
    <row r="2" spans="1:2" x14ac:dyDescent="0.25">
      <c r="A2" t="s">
        <v>40</v>
      </c>
      <c r="B2" t="s">
        <v>56</v>
      </c>
    </row>
    <row r="3" spans="1:2" x14ac:dyDescent="0.25">
      <c r="A3" t="s">
        <v>49</v>
      </c>
      <c r="B3" t="s">
        <v>50</v>
      </c>
    </row>
    <row r="4" spans="1:2" x14ac:dyDescent="0.25">
      <c r="A4" t="s">
        <v>51</v>
      </c>
      <c r="B4" t="s">
        <v>52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d 3 0 b b 2 9 e - 0 8 0 5 - 4 3 4 3 - 8 0 f 4 - 9 3 c e e 8 1 7 e 1 8 9 "   x m l n s = " h t t p : / / s c h e m a s . m i c r o s o f t . c o m / D a t a M a s h u p " > A A A A A J 8 S A A B Q S w M E F A A C A A g A S Y o f U 5 k M v o C k A A A A 9 Q A A A B I A H A B D b 2 5 m a W c v U G F j a 2 F n Z S 5 4 b W w g o h g A K K A U A A A A A A A A A A A A A A A A A A A A A A A A A A A A h Y + x D o I w G I R f h X S n r e h A y E 9 J d H C R x M T E u D a l Q i P 8 G F o s 7 + b g I / k K Y h R 1 c 7 z 7 7 p K 7 + / U G 2 d D U w U V 3 1 r S Y k h n l J N C o 2 s J g m Z L e H c O Y Z A K 2 U p 1 k q Y M x j D Y Z r E l J 5 d w 5 Y c x 7 T / 2 c t l 3 J I s 5 n 7 J B v d q r S j Q w N W i d R a f J p F f 9 b R M D + N U Z E N F 7 Q m I + T g E 0 e 5 A a / P B r Z k / 6 Y s O p r 1 3 d a a A z X S 2 C T B P a + I B 5 Q S w M E F A A C A A g A S Y o f U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m K H 1 P z a L F M m Q 8 A A P p z A A A T A B w A R m 9 y b X V s Y X M v U 2 V j d G l v b j E u b S C i G A A o o B Q A A A A A A A A A A A A A A A A A A A A A A A A A A A D d 3 f 1 v 2 8 Y d x / G f F y D / A 6 E C h Q x o k u 5 7 z x 2 8 I X E c 1 G u e G n t r i y A w a I m J h c i i Q F F p D C P / + 0 g 9 W + Y 7 b b J g R R c g i X w U y f s c j + T L l H i c Z Y N y l E + S 0 + X / 6 m / 3 7 9 2 / N 7 t M i 2 y Y v H m R F u l V V m b F L D l M x l m Z b A o O 2 2 f p x T h 7 V v 3 U 2 R Q + S S + y 8 U F y + P f 7 9 5 L 7 9 6 r 3 3 7 / 3 l 9 N 8 X g y y a v b j D 4 N s 3 D 2 a F 0 U 2 K X / K i 3 c X e f 6 u f X D z q l 7 G 4 W Z p r z + + O s o n Z f W e 1 5 1 q 9 v f p e F 7 P v V z M z a t t B W 6 v t Z r t 3 / V b X 9 + / N 5 q s 5 6 u j j C b b S u 9 m + 6 Z 1 f P I g S a e j 1 j J a V e X q z 6 a 2 / 5 z l k + 6 j f D C / q m r S / i m 7 6 K 5 q N W u 3 L s t y + l 2 v V 8 3 b z U Z p 9 2 3 + v j f L i l E 2 6 / 2 j K j t / l 1 0 f D p 0 b y N C o 4 d D Y g R c d g 1 F 9 p 4 I b p j F o G 7 + d l W l R H k p f V S 8 X 8 5 6 P h o e t b 3 d a v N 3 a v G 5 1 k r q 2 5 6 e / P H 3 4 / M l p 6 + D g o L O s 7 z e t q l r v s 6 K s E p V 5 s m j F O t D L b J A X w + 5 Z v i h p L 2 N t Z / o h m 5 b J k 3 R W J i / z X 2 f 1 D I v 3 d e u i Z + 3 G h X Y S t Z 5 / 0 d C q m u n O g m 7 6 6 8 3 w i f q p 7 f o e F / n V k 9 G s b C 8 X 2 U l O p + N R W S X u L l 4 8 v H 6 W l 5 e j y d v 2 Q S e Z z M f j 9 b / H H 8 o i X c w z 6 x 4 X R V 5 s o x 1 / m K a T Y b W 6 o 3 w 8 v 5 r s r G w 5 Z d k y y 4 m N S V X d 2 u u Z O 8 l N a 7 N 9 6 g m T a o v U / 8 8 n o 3 J W v 3 h T / z P M Z o N i N K 1 3 o P r H Q T 6 9 L k Z v L 8 v 6 h 9 m i 7 R e v 6 m 1 e v 8 g m i 2 W N q 3 b 7 v k q f F 6 N B O n 5 R r S Z f l M + n w 7 S q 0 W L B a Z m 2 P t a 1 W N W o e 6 s 2 6 8 J 1 r d Y / b 2 q 3 L n i z + 8 N e b d f F t 2 q 9 W d 2 m 9 p u S d Y p 1 w S r N + k d K t a n b N t 2 m Q o u U 2 2 3 4 M r v K 3 2 8 2 4 U 7 / X E 5 Y F b c b N n b n 5 k / V B h + 5 3 y 4 b Z a / z 1 v v K p u v u t 9 J + g + 4 u u 9 p d B n U n X + 4 z 2 8 W e F e l k 9 i Y v r r h N l w v b 7 Y K r g i w d X C Z n 2 Y e y O j R e X Y w m W b u u 3 n a R 7 f P O c n K 9 l 1 c 7 c K t T V S k p r 6 d Z U l b F O 9 k X O / t q f c n F d f I o G 4 + u R v W B b 1 P R x V s 2 0 e 8 E 2 s + + f y S p 6 / H w + r i q 8 W b Z 7 Z u q Q t W u 9 e M 8 L 7 P T 8 r p a y d H s f S d 5 k 4 5 n 1 a F y L 2 9 X 7 a + j K 7 u b 7 + g y n b y t 6 n N W x c P m r S f W T c x 5 O z c N q 9 0 2 2 Z 1 a y X r y Z H 5 1 k R U f b + 1 E 9 V G h c S e q J 2 w 3 + K 2 q 7 1 Z g f V Q 5 K b O r 1 t 1 1 L 1 r k U d W P G 6 b V 9 W q t t k 1 V q e V J u b l e t 0 / K z 1 8 c H 1 X t c V V 1 w e Y T 8 5 I R G z / c O j P z 2 b N e 7 P n x z 0 f H T 8 6 f n D z 7 o T q D r k 8 l Z T H f O T E u W i h R K v l r o s 5 P L 7 O s b O 3 g o 2 6 I w 1 v v a X V + G E 2 q E / f y r R V C q v Z I t y e / F 1 X P z + t u + n 2 W D q t a b T f C a s q q v N 2 4 5 k 7 y a v W 2 B + P x a X U g S Y v Z Y V 3 f 1 1 / Y 7 + 5 U Z 2 d r r z t S O r n e 2 Z w C 3 U / v 9 b v t F I N T L E 5 x z S v 3 z c W h u T g 2 F 6 s + r l Z B a C V Q r q H c 7 J c / r X r k 5 f g 6 e T 4 a J 0 / T 4 l 0 l 5 5 f Z N C / K T v J g / n Z e c U n 6 o r h i d Y O c T E p n u v W m 2 5 0 C b a K g U R S 0 i v S h n P o B N I l A k 8 i d J l m V 2 9 3 y L z n l 7 x 2 t N t 2 3 Y V l n + X T P t 6 f v R t O m M 6 c + w F 1 W f W K f v b O i z 9 1 j 1 W f v s m q x z 1 a H v / E w y a v e N V w c K p P 6 7 2 w + n V Z 9 7 q J a 6 2 T B l d s 7 b v W 7 R m j o c f W v I I 3 F 0 r T j q B 8 b u 6 0 0 F + v m Y g M L a d 4 l q l X u n + V W q 2 w q 1 s 3 F B h b S b y x e 9 S m L e y E c s P 6 c e + d / a 4 b P 6 Z K r C r R 2 V 7 r 4 H f L x q L j z 2 + i i 7 F n 7 b r U 6 y t 8 i x f 4 S G k h x u q j J n 4 A U 5 g 8 n x e 8 + F D d w 4 u s c j s 0 f d D j + w q P x n q C + 7 h H 3 q x x D R f X o c P 6 / P r a K 9 D 4 l H w t H y v + r I y 5 5 a K c c 8 g r k F c g r k F d D X g 1 5 N e T V k F d D X g 1 5 N e T V k F d D X g 1 5 D e Q 1 k N d A X g N 5 D e Q 1 k N d A X g N 5 D e Q 1 k N d C X g t 5 L e S 1 k N d C X g t 5 L e S 1 k N d C X g t 5 H e R 1 k N d B X g d 5 H e R 1 k N d B X g d 5 H e R 1 k N d D X g 9 5 P e T 1 k N d D X g 9 5 P f 0 K D 3 k 9 5 P W Q N 0 D e A H k D 5 A 2 Q N 0 D e A H k D 5 A 1 0 z Q L y B s g b I W + E v B H y R s g b I W + E v B H y R s g b 6 S I N X q W B w K p P F 2 n 6 d J W m T 5 d p + h B a 9 U k d f W J H n 9 z R J 3 j 0 K b m i 5 H h 5 C q 9 P 4 Q W q u 1 e o 1 h M o O Y I L x Y X k I n M p Q p c i d S l i l y J 3 K Y K X I n k p o p c i e y n C l y J 9 K e K X I n 8 p A p g i g S k i m C K D K U K Y I o U p Y p g i h y m C m C K J K a K Y I o s p w p g i j S n i m C K P K Q K Z I p E p I p k i k y l C m S K V K W K Z I p c p g p k i m S m i m S K b K c K Z I p 0 p 4 p k i n y k C m i K h K S K a I q M p Q p o i p S l i m i K n K Y K a I q k p o p o i q y n C m i K t K e K a I q 8 p A p s i s S k i m y K z K U K b I r U p Y p s i t y m C m y K 5 K a K b I r s p w p s i v S n i m y K / K Q K c I s E p I p w i w w k Z T s h w Q o Y T M p y Q 4 Y Q M J 2 Q 4 I c M J G U 7 I c E K G E z K c k O G E D C d k O C H D C R l O y H B C h h O 8 b o Y X z v j K G S X H a 2 d 4 8 Q y v n u H l M 7 x + h h f Q y H B C h h M y n J D h h A w n Z D g h w w k Z T s h w Q o Y T M p y Q 4 Y Q M J 2 Q 4 I c M J G U 7 I c E K G E z K c k O G E D C d k O C H D C R l O y H B C h h M y n J D h h A w n Z D g h w w k Z T s h w Q o Y T M p y Q 4 Y Q M J 2 Q 4 I c M J G U 7 I c E K G E z K c k O G E D C d k O C H D C R l O y H B C h h M y n J D h h A w n Z D g h w w k Z T s h w Q o Y T M p y Q 4 Y Q M J 2 Q 4 I c M J G U 7 I c E K G E z K c k O G E D C d k O C H D a T K c J s N p M p w m w 2 k y n C b D a T K c J s N p M p w m w 2 k y n C b D a T K c J s N p M p w m w 2 k y n C b D a T K c J s N p M p w m w 2 k y n C b D a T K c J s N p M p w m w 2 k y n M Z P Q f F j U P w c l D 8 I p e T 4 U S h + F o o f h u K n o f h x K B l O k + E 0 G U 6 T 4 T Q Z T p P h N B l O k + E 0 G U 6 T 4 T Q Z T p P h N B l O k + E 0 G U 6 T 4 T Q Z T p P h N B l O k + E 0 G U 6 T 4 T Q Z T p P h N B l O k + E 0 G U 6 T 4 T Q Z T p P h N B l O k + E 0 G U 6 T 4 T Q Z T p P h N B l O k + E 0 G U 6 T 4 T Q Z T p P h N B l O k + E 0 G U 6 T 4 T Q Z T p P h N B l O k + E 0 G U 6 T 4 T Q Z T p P h N B l O k + E 0 G U 6 T 4 T Q Z T p P h N B n O k O E M G c 6 Q 4 Q w Z z p D h D B n O k O E M G c 6 Q 4 Q w Z z p D h D B n O k O E M G c 6 Q 4 Q w Z z p D h D B n O k O E M G c 6 Q 4 Q w Z z p D h D B n O k O E M G c 6 Q 4 Q w Z z p D h D B n O k O E M G c 6 Q 4 Q w Z z p D h D B n O k O E M G c 6 Q 4 Q x + p w 2 / 1 I b f a s O v t f H 3 2 i g 5 f r M N v 9 q G 3 2 3 D L 7 e R 4 Q w Z z p D h D B n O k O E M G c 6 Q 4 Q w Z z p D h D B n O k O E M G c 6 Q 4 Q w Z z p D h D B n O k O E M G c 6 Q 4 Q w Z z p D h D B n O k O E M G c 6 Q 4 Q w Z z p D h D B n O k O E M G c 6 Q 4 Q w Z z p D h D B n O k O E M G c 6 Q 4 Q w Z z p D h D B n O k O E M G c 6 Q 4 Q w Z z p D h D B n O k O E M G c 6 Q 4 Q w Z z p D h L B n O k u E s G c 6 S 4 S w Z z p L h L B n O k u E s G c 6 S 4 S w Z z p L h L B n O k u E s G c 6 S 4 S w Z z p L h L B n O k u E s G c 6 S 4 S w Z z p L h L B n O k u E s G c 6 S 4 S w Z z p L h L B n O k u E s G c 6 S 4 S w Z z p L h L B n O k u E s G c 6 S 4 S w Z z p L h L B n O k u E s G c 6 S 4 S w Z z p L h L B n O 4 h 0 K e I s C 3 q O A N y n g X Q p 8 m w I l x x s V 8 E 4 F v F W B D G f J c J Y M Z 8 l w l g x n y X C W D G f J c J Y M Z 8 l w l g x n y X C W D G f J c J Y M Z 8 l w l g x n y X C W D G f J c J Y M Z 8 l w l g x n y X C W D G f J c J Y M Z 8 l w l g x n y X C W D G f J c J Y M Z 8 l w l g x n y X C W D G f J c J Y M Z 8 l w l g z n y H C O D O f I c I 4 M 5 8 h w j g z n y H C O D O f I c I 4 M 5 8 h w j g z n y H C O D O f I c I 4 M 5 8 h w j g z n y H C O D O f I c I 4 M 5 8 h w j g z n y H C O D O f I c I 4 M 5 8 h w j g z n y H C O D O f I c I 4 M 5 8 h w j g z n y H C O D O f I c I 4 M 5 8 h w j g z n y H C O D O f I c I 4 M 5 8 h w j g z n y H C O D O f I c I 4 M 5 8 h w j g z n y H C O D O f I c I 4 M 5 8 h w D u 8 3 x R t O 8 Y 5 T v O U U 7 z n F m 0 7 5 r l N K j v e d 4 o 2 n Z D h H h n N k O E e G c 2 Q 4 R 4 Z z Z D h H h n N k O E e G c 2 Q 4 R 4 Z z Z D h H h n N k O E e G c 2 Q 4 R 4 Z z Z D h H h n N k O E e G c 2 Q 4 R 4 Z z Z D h H h n N k O E e G c 2 Q 4 R 4 Z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2 Q 4 T 4 b z Z D h P h v N k O E + G 8 z h 6 C A 4 f g u O H 4 A A i O I I I D i G C Y 4 j w I C K U H I c R I c N 5 M p w n w 3 k y n C f D e T K c J 8 N 5 M p w n w 3 k y n C f D e T K c J 8 N 5 M p w n w 3 k y n C f D e T K c J 8 N 5 M p w n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C D D B T J c I M M F M l w g w w U y X M C x 4 H A w O B w N D o e D w / H g c E A 4 H B E O h 4 T j M e E o O R k u k O E C G S 6 Q 4 Q I Z L p D h A h k u k O E C G S 6 Q 4 Q I Z L p L h I h k u k u E i G S 6 S 4 S I Z L p L h I h k u k u E i G S 6 S 4 S I Z L p L h I h k u k u E i G S 6 S 4 S I Z L p L h I h k u k u E i G S 6 S 4 S I Z L p L h I h k u k u E i G S 6 S 4 S I Z L p L h I h k u k u E i G S 6 S 4 S I Z L p L h I h k u k u E i G S 6 S 4 S I Z L p L h I h k u k u E i G S 6 S 4 S I Z L p L h I h k u k u E i G S 6 S 4 S I Z L p L h I h k u k u E i G S 6 S 4 S I Z L p L h I h k u 3 j Z c w 1 j z D 8 f p 5 N 3 + a P P Z O B u U d d m d x 4 g s n 2 U 1 y c t k 8 Q i r k 9 n x 1 b S 8 X j 7 P a r n I p 2 k 5 q J 9 E V 4 / X P 2 u v H q / 3 e J S N h 8 u n H L X P F 4 + M a i 2 f A f B x 9 w l 9 v / u h C g 2 V v z 2 8 / O r l 5 z x R 6 e T 4 Q e M z D 4 5 m 7 z / 1 e M P Z d 7 1 e 8 W v W X S x l m o 8 m Z X e Q X / V m o z K b 9 Z 6 P x m d F O q x a o 3 e 6 X M t 6 S b P e 8 j E 3 s 1 6 1 3 p 6 o f l D S O / 3 X 0 6 c P X v 7 S P f v 5 r H X Q s Z 2 q k X a f 3 3 f y d p I X W U e J l S 8 a l X 8 Z 6 V P j 8 C / L f / N R R n v l v + N B R o s 5 v u Y j t + p t / D A d j / Y e u L V 4 m t b j 0 S Q d t / Y q f u f 5 W 3 W t l w / e + s 1 e 8 h 9 Q S w E C L Q A U A A I A C A B J i h 9 T m Q y + g K Q A A A D 1 A A A A E g A A A A A A A A A A A A A A A A A A A A A A Q 2 9 u Z m l n L 1 B h Y 2 t h Z 2 U u e G 1 s U E s B A i 0 A F A A C A A g A S Y o f U w / K 6 a u k A A A A 6 Q A A A B M A A A A A A A A A A A A A A A A A 8 A A A A F t D b 2 5 0 Z W 5 0 X 1 R 5 c G V z X S 5 4 b W x Q S w E C L Q A U A A I A C A B J i h 9 T 8 2 i x T J k P A A D 6 c w A A E w A A A A A A A A A A A A A A A A D h A Q A A R m 9 y b X V s Y X M v U 2 V j d G l v b j E u b V B L B Q Y A A A A A A w A D A M I A A A D H E Q A A A A A R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m Y W x z Z T w v R m l y Z X d h b G x F b m F i b G V k P j w v U G V y b W l z c 2 l v b k x p c 3 Q + o m U C A A A A A A C A Z Q I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U l B J T I w Y X B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Q 2 9 s d W 1 u M S 5 z Z X J p Z X N f a W Q m c X V v d D s s J n F 1 b 3 Q 7 S X R l b S Z x d W 9 0 O y w m c X V v d D t E Y X R l J n F 1 b 3 Q 7 L C Z x d W 9 0 O 1 Z h b H V l c y Z x d W 9 0 O 1 0 i I C 8 + P E V u d H J 5 I F R 5 c G U 9 I k Z p b G x D b 2 x 1 b W 5 U e X B l c y I g V m F s d W U 9 I n N B Q U F H Q l E 9 P S I g L z 4 8 R W 5 0 c n k g V H l w Z T 0 i R m l s b E x h c 3 R V c G R h d G V k I i B W Y W x 1 Z T 0 i Z D I w M j E t M D g t M z F U M T Y 6 M T g 6 M T Y u O T I x N D I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3 N i I g L z 4 8 R W 5 0 c n k g V H l w Z T 0 i Q W R k Z W R U b 0 R h d G F N b 2 R l b C I g V m F s d W U 9 I m w x I i A v P j x F b n R y e S B U e X B l P S J R d W V y e U l E I i B W Y W x 1 Z T 0 i c z Q w Z D A 3 Z T F l L T k x N j U t N D l k M C 0 4 Y W N i L T k 3 O T U z N D A z M T c w N y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U l B I G F w a S 9 F e H B h b m R l Z C B D b 2 x 1 b W 4 x L n t D b 2 x 1 b W 4 x L n N l c m l l c 1 9 p Z C w w f S Z x d W 9 0 O y w m c X V v d D t T Z W N 0 a W 9 u M S 9 F S U E g Y X B p L 0 V 4 c G F u Z G V k I E N v b H V t b j E u e 0 N v b H V t b j E u b m F t Z S w x f S Z x d W 9 0 O y w m c X V v d D t T Z W N 0 a W 9 u M S 9 F S U E g Y X B p L 0 N o Y W 5 n Z W Q g V H l w Z S 5 7 Q 2 9 s d W 1 u M S 5 k Y X R h L j E s M n 0 m c X V v d D s s J n F 1 b 3 Q 7 U 2 V j d G l v b j E v R U l B I G F w a S 9 D a G F u Z 2 V k I F R 5 c G U u e 0 N v b H V t b j E u Z G F 0 Y S 4 y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V J Q S B h c G k v R X h w Y W 5 k Z W Q g Q 2 9 s d W 1 u M S 5 7 Q 2 9 s d W 1 u M S 5 z Z X J p Z X N f a W Q s M H 0 m c X V v d D s s J n F 1 b 3 Q 7 U 2 V j d G l v b j E v R U l B I G F w a S 9 F e H B h b m R l Z C B D b 2 x 1 b W 4 x L n t D b 2 x 1 b W 4 x L m 5 h b W U s M X 0 m c X V v d D s s J n F 1 b 3 Q 7 U 2 V j d G l v b j E v R U l B I G F w a S 9 D a G F u Z 2 V k I F R 5 c G U u e 0 N v b H V t b j E u Z G F 0 Y S 4 x L D J 9 J n F 1 b 3 Q 7 L C Z x d W 9 0 O 1 N l Y 3 R p b 2 4 x L 0 V J Q S B h c G k v Q 2 h h b m d l Z C B U e X B l L n t D b 2 x 1 b W 4 x L m R h d G E u M i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U l B J T I w Y X B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J Q S U y M G F w a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0 t l c H Q l M j B M Y X N 0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J Q S U y M G F w a S 9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S U E l M j B h c G k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S U E l M j B h c G k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0 V 4 c G F u Z G V k J T I w Q 2 9 s d W 1 u M S 5 k Y X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J Q S U y M G F w a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U l B J T I w Y X B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B h c m F t Z X R l c n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R n V u Y 3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x h c 3 R V c G R h d G V k I i B W Y W x 1 Z T 0 i Z D I w M j E t M D g t M z F U M D k 6 M z g 6 N T c u O D g 3 M j g 0 M 1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Q Y X J h b W V 0 Z X J z L 1 B h c m F t Z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F Q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N D k 5 I i A v P j x F b n R y e S B U e X B l P S J G a W x s R X J y b 3 J D b 2 R l I i B W Y W x 1 Z T 0 i c 1 V u a 2 5 v d 2 4 i I C 8 + P E V u d H J 5 I F R 5 c G U 9 I k Z p b G x F c n J v c k N v d W 5 0 I i B W Y W x 1 Z T 0 i b D M i I C 8 + P E V u d H J 5 I F R 5 c G U 9 I k Z p b G x M Y X N 0 V X B k Y X R l Z C I g V m F s d W U 9 I m Q y M D I x L T A 4 L T M x V D E 1 O j Q 2 O j M 2 L j E 1 N j U x N z V a I i A v P j x F b n R y e S B U e X B l P S J G a W x s Q 2 9 s d W 1 u V H l w Z X M i I F Z h b H V l P S J z Q m d Z R 0 J R W T 0 i I C 8 + P E V u d H J 5 I F R 5 c G U 9 I k Z p b G x D b 2 x 1 b W 5 O Y W 1 l c y I g V m F s d W U 9 I n N b J n F 1 b 3 Q 7 Q m F s a X R l b S Z x d W 9 0 O y w m c X V v d D t G a W 5 h b C Z x d W 9 0 O y w m c X V v d D t E Y X R l J n F 1 b 3 Q 7 L C Z x d W 9 0 O 1 Z h b H V l J n F 1 b 3 Q 7 L C Z x d W 9 0 O 0 N v b H V t b j U m c X V v d D t d I i A v P j x F b n R y e S B U e X B l P S J G a W x s U 3 R h d H V z I i B W Y W x 1 Z T 0 i c 0 N v b X B s Z X R l I i A v P j x F b n R y e S B U e X B l P S J R d W V y e U l E I i B W Y W x 1 Z T 0 i c z U 0 Y 2 R i Y W V k L W U 2 Y m U t N D Z i N y 1 h Y z l m L T R l N j Y 4 Z W J j Y z E w N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U V B L 0 N o Y W 5 n Z W Q g V H l w Z S 5 7 Q 2 9 s d W 1 u M S w w f S Z x d W 9 0 O y w m c X V v d D t T Z W N 0 a W 9 u M S 9 J R U E v Q 2 h h b m d l Z C B U e X B l L n t D b 2 x 1 b W 4 y L D F 9 J n F 1 b 3 Q 7 L C Z x d W 9 0 O 1 N l Y 3 R p b 2 4 x L 0 l F Q S 9 D a G F u Z 2 V k I F R 5 c G U u e 0 N v b H V t b j M s M n 0 m c X V v d D s s J n F 1 b 3 Q 7 U 2 V j d G l v b j E v S U V B L 0 N o Y W 5 n Z W Q g V H l w Z S 5 7 Q 2 9 s d W 1 u N C w z f S Z x d W 9 0 O y w m c X V v d D t T Z W N 0 a W 9 u M S 9 J R U E v Q 2 h h b m d l Z C B U e X B l L n t D b 2 x 1 b W 4 1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l F Q S 9 D a G F u Z 2 V k I F R 5 c G U u e 0 N v b H V t b j E s M H 0 m c X V v d D s s J n F 1 b 3 Q 7 U 2 V j d G l v b j E v S U V B L 0 N o Y W 5 n Z W Q g V H l w Z S 5 7 Q 2 9 s d W 1 u M i w x f S Z x d W 9 0 O y w m c X V v d D t T Z W N 0 a W 9 u M S 9 J R U E v Q 2 h h b m d l Z C B U e X B l L n t D b 2 x 1 b W 4 z L D J 9 J n F 1 b 3 Q 7 L C Z x d W 9 0 O 1 N l Y 3 R p b 2 4 x L 0 l F Q S 9 D a G F u Z 2 V k I F R 5 c G U u e 0 N v b H V t b j Q s M 3 0 m c X V v d D s s J n F 1 b 3 Q 7 U 2 V j d G l v b j E v S U V B L 0 N o Y W 5 n Z W Q g V H l w Z S 5 7 Q 2 9 s d W 1 u N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U V B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F Q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F Q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F k Z G V k V G 9 E Y X R h T W 9 k Z W w i I F Z h b H V l P S J s M S I g L z 4 8 R W 5 0 c n k g V H l w Z T 0 i R m l s b E N v d W 5 0 I i B W Y W x 1 Z T 0 i b D E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4 L T M x V D E 2 O j E 3 O j I 0 L j U y O T M 4 M z l a I i A v P j x F b n R y e S B U e X B l P S J G a W x s Q 2 9 s d W 1 u V H l w Z X M i I F Z h b H V l P S J z Q m d V R k J R V U Z C U V V G Q l F V R k J R V U R B Q U F B Q U F B Q U F B Q U E i I C 8 + P E V u d H J 5 I F R 5 c G U 9 I k Z p b G x D b 2 x 1 b W 5 O Y W 1 l c y I g V m F s d W U 9 I n N b J n F 1 b 3 Q 7 Q 2 9 s d W 1 u J n F 1 b 3 Q 7 L C Z x d W 9 0 O z I w M T g m c X V v d D s s J n F 1 b 3 Q 7 M j A x O S Z x d W 9 0 O y w m c X V v d D s y M D I w J n F 1 b 3 Q 7 L C Z x d W 9 0 O z F R M j E m c X V v d D s s J n F 1 b 3 Q 7 M l E y M S Z x d W 9 0 O y w m c X V v d D s z U T I x J n F 1 b 3 Q 7 L C Z x d W 9 0 O z R R M j E m c X V v d D s s J n F 1 b 3 Q 7 M j A y M S Z x d W 9 0 O y w m c X V v d D s x U T I y J n F 1 b 3 Q 7 L C Z x d W 9 0 O z J R M j I m c X V v d D s s J n F 1 b 3 Q 7 M 1 E y M i Z x d W 9 0 O y w m c X V v d D s 0 U T I y J n F 1 b 3 Q 7 L C Z x d W 9 0 O z I w M j I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s s J n F 1 b 3 Q 7 Q 2 9 s d W 1 u M j E m c X V v d D s s J n F 1 b 3 Q 7 Q 2 9 s d W 1 u M j I m c X V v d D s s J n F 1 b 3 Q 7 Q 2 9 s d W 1 u M j M m c X V v d D s s J n F 1 b 3 Q 7 Q 2 9 s d W 1 u M j Q m c X V v d D t d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l F 1 Z X J 5 S U Q i I F Z h b H V l P S J z O W J h Z W U 4 O G Y t M 2 Q 1 N i 0 0 Y j c 5 L W F i Y T c t N j c 0 O T U x O T g w Z G Y x I i A v P j x F b n R y e S B U e X B l P S J S Z W x h d G l v b n N o a X B J b m Z v Q 2 9 u d G F p b m V y I i B W Y W x 1 Z T 0 i c 3 s m c X V v d D t j b 2 x 1 b W 5 D b 3 V u d C Z x d W 9 0 O z o y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1 B F Q y B E Z W 1 h b m Q v Q 2 h h b m d l Z C B U e X B l M S 5 7 V 2 9 y b G Q g b 2 l s I G R l b W F u Z C B h b m Q g c 3 V w c G x 5 I G J h b G F u Y 2 U s M H 0 m c X V v d D s s J n F 1 b 3 Q 7 U 2 V j d G l v b j E v T 1 B F Q y B E Z W 1 h b m Q v Q 2 h h b m d l Z C B U e X B l M S 5 7 M j A x O C w x f S Z x d W 9 0 O y w m c X V v d D t T Z W N 0 a W 9 u M S 9 P U E V D I E R l b W F u Z C 9 D a G F u Z 2 V k I F R 5 c G U x L n s y M D E 5 L D J 9 J n F 1 b 3 Q 7 L C Z x d W 9 0 O 1 N l Y 3 R p b 2 4 x L 0 9 Q R U M g R G V t Y W 5 k L 0 N o Y W 5 n Z W Q g V H l w Z T E u e z I w M j A s M 3 0 m c X V v d D s s J n F 1 b 3 Q 7 U 2 V j d G l v b j E v T 1 B F Q y B E Z W 1 h b m Q v Q 2 h h b m d l Z C B U e X B l M S 5 7 M V E y M S w 0 f S Z x d W 9 0 O y w m c X V v d D t T Z W N 0 a W 9 u M S 9 P U E V D I E R l b W F u Z C 9 D a G F u Z 2 V k I F R 5 c G U x L n s y U T I x L D V 9 J n F 1 b 3 Q 7 L C Z x d W 9 0 O 1 N l Y 3 R p b 2 4 x L 0 9 Q R U M g R G V t Y W 5 k L 0 N o Y W 5 n Z W Q g V H l w Z T E u e z N R M j E s N n 0 m c X V v d D s s J n F 1 b 3 Q 7 U 2 V j d G l v b j E v T 1 B F Q y B E Z W 1 h b m Q v Q 2 h h b m d l Z C B U e X B l M S 5 7 N F E y M S w 3 f S Z x d W 9 0 O y w m c X V v d D t T Z W N 0 a W 9 u M S 9 P U E V D I E R l b W F u Z C 9 D a G F u Z 2 V k I F R 5 c G U x L n s y M D I x L D h 9 J n F 1 b 3 Q 7 L C Z x d W 9 0 O 1 N l Y 3 R p b 2 4 x L 0 9 Q R U M g R G V t Y W 5 k L 0 N o Y W 5 n Z W Q g V H l w Z T E u e z F R M j I s O X 0 m c X V v d D s s J n F 1 b 3 Q 7 U 2 V j d G l v b j E v T 1 B F Q y B E Z W 1 h b m Q v Q 2 h h b m d l Z C B U e X B l M S 5 7 M l E y M i w x M H 0 m c X V v d D s s J n F 1 b 3 Q 7 U 2 V j d G l v b j E v T 1 B F Q y B E Z W 1 h b m Q v Q 2 h h b m d l Z C B U e X B l M S 5 7 M 1 E y M i w x M X 0 m c X V v d D s s J n F 1 b 3 Q 7 U 2 V j d G l v b j E v T 1 B F Q y B E Z W 1 h b m Q v Q 2 h h b m d l Z C B U e X B l M S 5 7 N F E y M i w x M n 0 m c X V v d D s s J n F 1 b 3 Q 7 U 2 V j d G l v b j E v T 1 B F Q y B E Z W 1 h b m Q v Q 2 h h b m d l Z C B U e X B l M S 5 7 M j A y M i w x M 3 0 m c X V v d D s s J n F 1 b 3 Q 7 U 2 V j d G l v b j E v T 1 B F Q y B E Z W 1 h b m Q v Q 2 h h b m d l Z C B U e X B l M S 5 7 Q 2 9 s d W 1 u M T U s M T R 9 J n F 1 b 3 Q 7 L C Z x d W 9 0 O 1 N l Y 3 R p b 2 4 x L 0 9 Q R U M g R G V t Y W 5 k L 0 N o Y W 5 n Z W Q g V H l w Z T E u e 0 N v b H V t b j E 2 L D E 1 f S Z x d W 9 0 O y w m c X V v d D t T Z W N 0 a W 9 u M S 9 P U E V D I E R l b W F u Z C 9 D a G F u Z 2 V k I F R 5 c G U x L n t D b 2 x 1 b W 4 x N y w x N n 0 m c X V v d D s s J n F 1 b 3 Q 7 U 2 V j d G l v b j E v T 1 B F Q y B E Z W 1 h b m Q v Q 2 h h b m d l Z C B U e X B l M S 5 7 Q 2 9 s d W 1 u M T g s M T d 9 J n F 1 b 3 Q 7 L C Z x d W 9 0 O 1 N l Y 3 R p b 2 4 x L 0 9 Q R U M g R G V t Y W 5 k L 0 N o Y W 5 n Z W Q g V H l w Z T E u e 0 N v b H V t b j E 5 L D E 4 f S Z x d W 9 0 O y w m c X V v d D t T Z W N 0 a W 9 u M S 9 P U E V D I E R l b W F u Z C 9 D a G F u Z 2 V k I F R 5 c G U x L n t D b 2 x 1 b W 4 y M C w x O X 0 m c X V v d D s s J n F 1 b 3 Q 7 U 2 V j d G l v b j E v T 1 B F Q y B E Z W 1 h b m Q v Q 2 h h b m d l Z C B U e X B l M S 5 7 Q 2 9 s d W 1 u M j E s M j B 9 J n F 1 b 3 Q 7 L C Z x d W 9 0 O 1 N l Y 3 R p b 2 4 x L 0 9 Q R U M g R G V t Y W 5 k L 0 N o Y W 5 n Z W Q g V H l w Z T E u e 0 N v b H V t b j I y L D I x f S Z x d W 9 0 O y w m c X V v d D t T Z W N 0 a W 9 u M S 9 P U E V D I E R l b W F u Z C 9 D a G F u Z 2 V k I F R 5 c G U x L n t D b 2 x 1 b W 4 y M y w y M n 0 m c X V v d D s s J n F 1 b 3 Q 7 U 2 V j d G l v b j E v T 1 B F Q y B E Z W 1 h b m Q v Q 2 h h b m d l Z C B U e X B l M S 5 7 Q 2 9 s d W 1 u M j Q s M j N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9 P U E V D I E R l b W F u Z C 9 D a G F u Z 2 V k I F R 5 c G U x L n t X b 3 J s Z C B v a W w g Z G V t Y W 5 k I G F u Z C B z d X B w b H k g Y m F s Y W 5 j Z S w w f S Z x d W 9 0 O y w m c X V v d D t T Z W N 0 a W 9 u M S 9 P U E V D I E R l b W F u Z C 9 D a G F u Z 2 V k I F R 5 c G U x L n s y M D E 4 L D F 9 J n F 1 b 3 Q 7 L C Z x d W 9 0 O 1 N l Y 3 R p b 2 4 x L 0 9 Q R U M g R G V t Y W 5 k L 0 N o Y W 5 n Z W Q g V H l w Z T E u e z I w M T k s M n 0 m c X V v d D s s J n F 1 b 3 Q 7 U 2 V j d G l v b j E v T 1 B F Q y B E Z W 1 h b m Q v Q 2 h h b m d l Z C B U e X B l M S 5 7 M j A y M C w z f S Z x d W 9 0 O y w m c X V v d D t T Z W N 0 a W 9 u M S 9 P U E V D I E R l b W F u Z C 9 D a G F u Z 2 V k I F R 5 c G U x L n s x U T I x L D R 9 J n F 1 b 3 Q 7 L C Z x d W 9 0 O 1 N l Y 3 R p b 2 4 x L 0 9 Q R U M g R G V t Y W 5 k L 0 N o Y W 5 n Z W Q g V H l w Z T E u e z J R M j E s N X 0 m c X V v d D s s J n F 1 b 3 Q 7 U 2 V j d G l v b j E v T 1 B F Q y B E Z W 1 h b m Q v Q 2 h h b m d l Z C B U e X B l M S 5 7 M 1 E y M S w 2 f S Z x d W 9 0 O y w m c X V v d D t T Z W N 0 a W 9 u M S 9 P U E V D I E R l b W F u Z C 9 D a G F u Z 2 V k I F R 5 c G U x L n s 0 U T I x L D d 9 J n F 1 b 3 Q 7 L C Z x d W 9 0 O 1 N l Y 3 R p b 2 4 x L 0 9 Q R U M g R G V t Y W 5 k L 0 N o Y W 5 n Z W Q g V H l w Z T E u e z I w M j E s O H 0 m c X V v d D s s J n F 1 b 3 Q 7 U 2 V j d G l v b j E v T 1 B F Q y B E Z W 1 h b m Q v Q 2 h h b m d l Z C B U e X B l M S 5 7 M V E y M i w 5 f S Z x d W 9 0 O y w m c X V v d D t T Z W N 0 a W 9 u M S 9 P U E V D I E R l b W F u Z C 9 D a G F u Z 2 V k I F R 5 c G U x L n s y U T I y L D E w f S Z x d W 9 0 O y w m c X V v d D t T Z W N 0 a W 9 u M S 9 P U E V D I E R l b W F u Z C 9 D a G F u Z 2 V k I F R 5 c G U x L n s z U T I y L D E x f S Z x d W 9 0 O y w m c X V v d D t T Z W N 0 a W 9 u M S 9 P U E V D I E R l b W F u Z C 9 D a G F u Z 2 V k I F R 5 c G U x L n s 0 U T I y L D E y f S Z x d W 9 0 O y w m c X V v d D t T Z W N 0 a W 9 u M S 9 P U E V D I E R l b W F u Z C 9 D a G F u Z 2 V k I F R 5 c G U x L n s y M D I y L D E z f S Z x d W 9 0 O y w m c X V v d D t T Z W N 0 a W 9 u M S 9 P U E V D I E R l b W F u Z C 9 D a G F u Z 2 V k I F R 5 c G U x L n t D b 2 x 1 b W 4 x N S w x N H 0 m c X V v d D s s J n F 1 b 3 Q 7 U 2 V j d G l v b j E v T 1 B F Q y B E Z W 1 h b m Q v Q 2 h h b m d l Z C B U e X B l M S 5 7 Q 2 9 s d W 1 u M T Y s M T V 9 J n F 1 b 3 Q 7 L C Z x d W 9 0 O 1 N l Y 3 R p b 2 4 x L 0 9 Q R U M g R G V t Y W 5 k L 0 N o Y W 5 n Z W Q g V H l w Z T E u e 0 N v b H V t b j E 3 L D E 2 f S Z x d W 9 0 O y w m c X V v d D t T Z W N 0 a W 9 u M S 9 P U E V D I E R l b W F u Z C 9 D a G F u Z 2 V k I F R 5 c G U x L n t D b 2 x 1 b W 4 x O C w x N 3 0 m c X V v d D s s J n F 1 b 3 Q 7 U 2 V j d G l v b j E v T 1 B F Q y B E Z W 1 h b m Q v Q 2 h h b m d l Z C B U e X B l M S 5 7 Q 2 9 s d W 1 u M T k s M T h 9 J n F 1 b 3 Q 7 L C Z x d W 9 0 O 1 N l Y 3 R p b 2 4 x L 0 9 Q R U M g R G V t Y W 5 k L 0 N o Y W 5 n Z W Q g V H l w Z T E u e 0 N v b H V t b j I w L D E 5 f S Z x d W 9 0 O y w m c X V v d D t T Z W N 0 a W 9 u M S 9 P U E V D I E R l b W F u Z C 9 D a G F u Z 2 V k I F R 5 c G U x L n t D b 2 x 1 b W 4 y M S w y M H 0 m c X V v d D s s J n F 1 b 3 Q 7 U 2 V j d G l v b j E v T 1 B F Q y B E Z W 1 h b m Q v Q 2 h h b m d l Z C B U e X B l M S 5 7 Q 2 9 s d W 1 u M j I s M j F 9 J n F 1 b 3 Q 7 L C Z x d W 9 0 O 1 N l Y 3 R p b 2 4 x L 0 9 Q R U M g R G V t Y W 5 k L 0 N o Y W 5 n Z W Q g V H l w Z T E u e 0 N v b H V t b j I z L D I y f S Z x d W 9 0 O y w m c X V v d D t T Z W N 0 a W 9 u M S 9 P U E V D I E R l b W F u Z C 9 D a G F u Z 2 V k I F R 5 c G U x L n t D b 2 x 1 b W 4 y N C w y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Q R U M l M j B E Z W 1 h b m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E R l b W F u Z C 9 U Y W J s Z S U y M D E x J T I w L S U y M D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U E V D J T I w R G V t Y W 5 k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U E V D J T I w R G V t Y W 5 k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E R l b W F u Z C 9 S Z W 1 v d m V k J T I w V G 9 w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v U H J v b W 9 0 Z W Q l M j B I Z W F k Z X J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E R l b W F u Z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E Z W 1 h b m Q v S 2 V w d C U y M E Z p c n N 0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T d X B w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k 2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1 B F Q y B T d X B w b H k v Q 2 h h b m d l Z C B U e X B l L n t D b 2 x 1 b W 4 x L D B 9 J n F 1 b 3 Q 7 L C Z x d W 9 0 O 1 N l Y 3 R p b 2 4 x L 0 9 Q R U M g U 3 V w c G x 5 L 0 N o Y W 5 n Z W Q g V H l w Z S 5 7 M j A x O C w x f S Z x d W 9 0 O y w m c X V v d D t T Z W N 0 a W 9 u M S 9 P U E V D I F N 1 c H B s e S 9 D a G F u Z 2 V k I F R 5 c G U u e z I w M T k s M n 0 m c X V v d D s s J n F 1 b 3 Q 7 U 2 V j d G l v b j E v T 1 B F Q y B T d X B w b H k v Q 2 h h b m d l Z C B U e X B l L n s y M D I w L D N 9 J n F 1 b 3 Q 7 L C Z x d W 9 0 O 1 N l Y 3 R p b 2 4 x L 0 9 Q R U M g U 3 V w c G x 5 L 0 N o Y W 5 n Z W Q g V H l w Z S 5 7 M 1 E y M S w 0 f S Z x d W 9 0 O y w m c X V v d D t T Z W N 0 a W 9 u M S 9 P U E V D I F N 1 c H B s e S 9 D a G F u Z 2 V k I F R 5 c G U u e z R R M j E s N X 0 m c X V v d D s s J n F 1 b 3 Q 7 U 2 V j d G l v b j E v T 1 B F Q y B T d X B w b H k v Q 2 h h b m d l Z C B U e X B l L n s y M D I x L D Z 9 J n F 1 b 3 Q 7 L C Z x d W 9 0 O 1 N l Y 3 R p b 2 4 x L 0 9 Q R U M g U 3 V w c G x 5 L 0 N o Y W 5 n Z W Q g V H l w Z S 5 7 M j E v M j A s N 3 0 m c X V v d D s s J n F 1 b 3 Q 7 U 2 V j d G l v b j E v T 1 B F Q y B T d X B w b H k v Q 2 h h b m d l Z C B U e X B l L n s x U T I y L D h 9 J n F 1 b 3 Q 7 L C Z x d W 9 0 O 1 N l Y 3 R p b 2 4 x L 0 9 Q R U M g U 3 V w c G x 5 L 0 N o Y W 5 n Z W Q g V H l w Z S 5 7 M l E y M i w 5 f S Z x d W 9 0 O y w m c X V v d D t T Z W N 0 a W 9 u M S 9 P U E V D I F N 1 c H B s e S 9 D a G F u Z 2 V k I F R 5 c G U u e z N R M j I s M T B 9 J n F 1 b 3 Q 7 L C Z x d W 9 0 O 1 N l Y 3 R p b 2 4 x L 0 9 Q R U M g U 3 V w c G x 5 L 0 N o Y W 5 n Z W Q g V H l w Z S 5 7 N F E y M i w x M X 0 m c X V v d D s s J n F 1 b 3 Q 7 U 2 V j d G l v b j E v T 1 B F Q y B T d X B w b H k v Q 2 h h b m d l Z C B U e X B l L n s y M D I y L D E y f S Z x d W 9 0 O y w m c X V v d D t T Z W N 0 a W 9 u M S 9 P U E V D I F N 1 c H B s e S 9 D a G F u Z 2 V k I F R 5 c G U u e z I y L z I x L D E z f S Z x d W 9 0 O y w m c X V v d D t T Z W N 0 a W 9 u M S 9 P U E V D I F N 1 c H B s e S 9 D a G F u Z 2 V k I F R 5 c G U u e 0 N v b H V t b j E 1 L D E 0 f S Z x d W 9 0 O y w m c X V v d D t T Z W N 0 a W 9 u M S 9 P U E V D I F N 1 c H B s e S 9 D a G F u Z 2 V k I F R 5 c G U u e 0 N v b H V t b j E 2 L D E 1 f S Z x d W 9 0 O y w m c X V v d D t T Z W N 0 a W 9 u M S 9 P U E V D I F N 1 c H B s e S 9 D a G F u Z 2 V k I F R 5 c G U u e 0 N v b H V t b j E 3 L D E 2 f S Z x d W 9 0 O y w m c X V v d D t T Z W N 0 a W 9 u M S 9 P U E V D I F N 1 c H B s e S 9 D a G F u Z 2 V k I F R 5 c G U u e 0 N v b H V t b j E 4 L D E 3 f S Z x d W 9 0 O y w m c X V v d D t T Z W N 0 a W 9 u M S 9 P U E V D I F N 1 c H B s e S 9 D a G F u Z 2 V k I F R 5 c G U u e 0 N v b H V t b j E 5 L D E 4 f S Z x d W 9 0 O y w m c X V v d D t T Z W N 0 a W 9 u M S 9 P U E V D I F N 1 c H B s e S 9 D a G F u Z 2 V k I F R 5 c G U u e 0 N v b H V t b j I w L D E 5 f S Z x d W 9 0 O y w m c X V v d D t T Z W N 0 a W 9 u M S 9 P U E V D I F N 1 c H B s e S 9 D a G F u Z 2 V k I F R 5 c G U u e 0 N v b H V t b j I x L D I w f S Z x d W 9 0 O y w m c X V v d D t T Z W N 0 a W 9 u M S 9 P U E V D I F N 1 c H B s e S 9 D a G F u Z 2 V k I F R 5 c G U u e 0 N v b H V t b j I y L D I x f S Z x d W 9 0 O y w m c X V v d D t T Z W N 0 a W 9 u M S 9 P U E V D I F N 1 c H B s e S 9 D a G F u Z 2 V k I F R 5 c G U u e 0 N v b H V t b j I z L D I y f S Z x d W 9 0 O y w m c X V v d D t T Z W N 0 a W 9 u M S 9 P U E V D I F N 1 c H B s e S 9 D a G F u Z 2 V k I F R 5 c G U u e 0 N v b H V t b j I 0 L D I z f S Z x d W 9 0 O y w m c X V v d D t T Z W N 0 a W 9 u M S 9 P U E V D I F N 1 c H B s e S 9 D a G F u Z 2 V k I F R 5 c G U u e 0 N v b H V t b j I 1 L D I 0 f S Z x d W 9 0 O y w m c X V v d D t T Z W N 0 a W 9 u M S 9 P U E V D I F N 1 c H B s e S 9 D a G F u Z 2 V k I F R 5 c G U u e 0 N v b H V t b j I 2 L D I 1 f S Z x d W 9 0 O y w m c X V v d D t T Z W N 0 a W 9 u M S 9 P U E V D I F N 1 c H B s e S 9 D a G F u Z 2 V k I F R 5 c G U u e 0 N v b H V t b j I 3 L D I 2 f S Z x d W 9 0 O y w m c X V v d D t T Z W N 0 a W 9 u M S 9 P U E V D I F N 1 c H B s e S 9 D a G F u Z 2 V k I F R 5 c G U u e 0 N v b H V t b j I 4 L D I 3 f S Z x d W 9 0 O y w m c X V v d D t T Z W N 0 a W 9 u M S 9 P U E V D I F N 1 c H B s e S 9 D a G F u Z 2 V k I F R 5 c G U u e 0 N v b H V t b j I 5 L D I 4 f S Z x d W 9 0 O y w m c X V v d D t T Z W N 0 a W 9 u M S 9 P U E V D I F N 1 c H B s e S 9 D a G F u Z 2 V k I F R 5 c G U u e 0 N v b H V t b j M w L D I 5 f S Z x d W 9 0 O y w m c X V v d D t T Z W N 0 a W 9 u M S 9 P U E V D I F N 1 c H B s e S 9 D a G F u Z 2 V k I F R 5 c G U u e 0 N v b H V t b j M x L D M w f S Z x d W 9 0 O y w m c X V v d D t T Z W N 0 a W 9 u M S 9 P U E V D I F N 1 c H B s e S 9 D a G F u Z 2 V k I F R 5 c G U u e 0 N v b H V t b j M y L D M x f S Z x d W 9 0 O y w m c X V v d D t T Z W N 0 a W 9 u M S 9 P U E V D I F N 1 c H B s e S 9 D a G F u Z 2 V k I F R 5 c G U u e 0 N v b H V t b j M z L D M y f S Z x d W 9 0 O y w m c X V v d D t T Z W N 0 a W 9 u M S 9 P U E V D I F N 1 c H B s e S 9 D a G F u Z 2 V k I F R 5 c G U u e 0 N v b H V t b j M 0 L D M z f S Z x d W 9 0 O y w m c X V v d D t T Z W N 0 a W 9 u M S 9 P U E V D I F N 1 c H B s e S 9 D a G F u Z 2 V k I F R 5 c G U u e 0 N v b H V t b j M 1 L D M 0 f S Z x d W 9 0 O y w m c X V v d D t T Z W N 0 a W 9 u M S 9 P U E V D I F N 1 c H B s e S 9 D a G F u Z 2 V k I F R 5 c G U u e 0 N v b H V t b j M 2 L D M 1 f S Z x d W 9 0 O y w m c X V v d D t T Z W N 0 a W 9 u M S 9 P U E V D I F N 1 c H B s e S 9 D a G F u Z 2 V k I F R 5 c G U u e 0 N v b H V t b j M 3 L D M 2 f S Z x d W 9 0 O y w m c X V v d D t T Z W N 0 a W 9 u M S 9 P U E V D I F N 1 c H B s e S 9 D a G F u Z 2 V k I F R 5 c G U u e 0 N v b H V t b j M 4 L D M 3 f S Z x d W 9 0 O y w m c X V v d D t T Z W N 0 a W 9 u M S 9 P U E V D I F N 1 c H B s e S 9 D a G F u Z 2 V k I F R 5 c G U u e 0 N v b H V t b j M 5 L D M 4 f S Z x d W 9 0 O y w m c X V v d D t T Z W N 0 a W 9 u M S 9 P U E V D I F N 1 c H B s e S 9 D a G F u Z 2 V k I F R 5 c G U u e 0 N v b H V t b j Q w L D M 5 f S Z x d W 9 0 O y w m c X V v d D t T Z W N 0 a W 9 u M S 9 P U E V D I F N 1 c H B s e S 9 D a G F u Z 2 V k I F R 5 c G U u e 0 N v b H V t b j Q x L D Q w f S Z x d W 9 0 O y w m c X V v d D t T Z W N 0 a W 9 u M S 9 P U E V D I F N 1 c H B s e S 9 D a G F u Z 2 V k I F R 5 c G U u e 0 N v b H V t b j Q y L D Q x f S Z x d W 9 0 O y w m c X V v d D t T Z W N 0 a W 9 u M S 9 P U E V D I F N 1 c H B s e S 9 D a G F u Z 2 V k I F R 5 c G U u e 0 N v b H V t b j Q z L D Q y f S Z x d W 9 0 O y w m c X V v d D t T Z W N 0 a W 9 u M S 9 P U E V D I F N 1 c H B s e S 9 D a G F u Z 2 V k I F R 5 c G U u e 0 N v b H V t b j Q 0 L D Q z f S Z x d W 9 0 O y w m c X V v d D t T Z W N 0 a W 9 u M S 9 P U E V D I F N 1 c H B s e S 9 D a G F u Z 2 V k I F R 5 c G U u e 0 N v b H V t b j Q 1 L D Q 0 f S Z x d W 9 0 O y w m c X V v d D t T Z W N 0 a W 9 u M S 9 P U E V D I F N 1 c H B s e S 9 D a G F u Z 2 V k I F R 5 c G U u e 0 N v b H V t b j Q 2 L D Q 1 f S Z x d W 9 0 O y w m c X V v d D t T Z W N 0 a W 9 u M S 9 P U E V D I F N 1 c H B s e S 9 D a G F u Z 2 V k I F R 5 c G U u e 0 N v b H V t b j Q 3 L D Q 2 f S Z x d W 9 0 O y w m c X V v d D t T Z W N 0 a W 9 u M S 9 P U E V D I F N 1 c H B s e S 9 D a G F u Z 2 V k I F R 5 c G U u e 0 N v b H V t b j Q 4 L D Q 3 f S Z x d W 9 0 O y w m c X V v d D t T Z W N 0 a W 9 u M S 9 P U E V D I F N 1 c H B s e S 9 D a G F u Z 2 V k I F R 5 c G U u e 0 N v b H V t b j Q 5 L D Q 4 f S Z x d W 9 0 O y w m c X V v d D t T Z W N 0 a W 9 u M S 9 P U E V D I F N 1 c H B s e S 9 D a G F u Z 2 V k I F R 5 c G U u e 0 N v b H V t b j U w L D Q 5 f S Z x d W 9 0 O y w m c X V v d D t T Z W N 0 a W 9 u M S 9 P U E V D I F N 1 c H B s e S 9 D a G F u Z 2 V k I F R 5 c G U u e 0 N v b H V t b j U x L D U w f S Z x d W 9 0 O y w m c X V v d D t T Z W N 0 a W 9 u M S 9 P U E V D I F N 1 c H B s e S 9 D a G F u Z 2 V k I F R 5 c G U u e 0 N v b H V t b j U y L D U x f S Z x d W 9 0 O y w m c X V v d D t T Z W N 0 a W 9 u M S 9 P U E V D I F N 1 c H B s e S 9 D a G F u Z 2 V k I F R 5 c G U u e 0 N v b H V t b j U z L D U y f S Z x d W 9 0 O y w m c X V v d D t T Z W N 0 a W 9 u M S 9 P U E V D I F N 1 c H B s e S 9 D a G F u Z 2 V k I F R 5 c G U u e 0 N v b H V t b j U 0 L D U z f S Z x d W 9 0 O y w m c X V v d D t T Z W N 0 a W 9 u M S 9 P U E V D I F N 1 c H B s e S 9 D a G F u Z 2 V k I F R 5 c G U u e 0 N v b H V t b j U 1 L D U 0 f S Z x d W 9 0 O y w m c X V v d D t T Z W N 0 a W 9 u M S 9 P U E V D I F N 1 c H B s e S 9 D a G F u Z 2 V k I F R 5 c G U u e 0 N v b H V t b j U 2 L D U 1 f S Z x d W 9 0 O y w m c X V v d D t T Z W N 0 a W 9 u M S 9 P U E V D I F N 1 c H B s e S 9 D a G F u Z 2 V k I F R 5 c G U u e 0 N v b H V t b j U 3 L D U 2 f S Z x d W 9 0 O y w m c X V v d D t T Z W N 0 a W 9 u M S 9 P U E V D I F N 1 c H B s e S 9 D a G F u Z 2 V k I F R 5 c G U u e 0 N v b H V t b j U 4 L D U 3 f S Z x d W 9 0 O y w m c X V v d D t T Z W N 0 a W 9 u M S 9 P U E V D I F N 1 c H B s e S 9 D a G F u Z 2 V k I F R 5 c G U u e 0 N v b H V t b j U 5 L D U 4 f S Z x d W 9 0 O y w m c X V v d D t T Z W N 0 a W 9 u M S 9 P U E V D I F N 1 c H B s e S 9 D a G F u Z 2 V k I F R 5 c G U u e 0 N v b H V t b j Y w L D U 5 f S Z x d W 9 0 O y w m c X V v d D t T Z W N 0 a W 9 u M S 9 P U E V D I F N 1 c H B s e S 9 D a G F u Z 2 V k I F R 5 c G U u e 0 N v b H V t b j Y x L D Y w f S Z x d W 9 0 O y w m c X V v d D t T Z W N 0 a W 9 u M S 9 P U E V D I F N 1 c H B s e S 9 D a G F u Z 2 V k I F R 5 c G U u e 0 N v b H V t b j Y y L D Y x f S Z x d W 9 0 O y w m c X V v d D t T Z W N 0 a W 9 u M S 9 P U E V D I F N 1 c H B s e S 9 D a G F u Z 2 V k I F R 5 c G U u e 0 N v b H V t b j Y z L D Y y f S Z x d W 9 0 O y w m c X V v d D t T Z W N 0 a W 9 u M S 9 P U E V D I F N 1 c H B s e S 9 D a G F u Z 2 V k I F R 5 c G U u e 0 N v b H V t b j Y 0 L D Y z f S Z x d W 9 0 O y w m c X V v d D t T Z W N 0 a W 9 u M S 9 P U E V D I F N 1 c H B s e S 9 D a G F u Z 2 V k I F R 5 c G U u e 0 N v b H V t b j Y 1 L D Y 0 f S Z x d W 9 0 O y w m c X V v d D t T Z W N 0 a W 9 u M S 9 P U E V D I F N 1 c H B s e S 9 D a G F u Z 2 V k I F R 5 c G U u e 0 N v b H V t b j Y 2 L D Y 1 f S Z x d W 9 0 O y w m c X V v d D t T Z W N 0 a W 9 u M S 9 P U E V D I F N 1 c H B s e S 9 D a G F u Z 2 V k I F R 5 c G U u e 0 N v b H V t b j Y 3 L D Y 2 f S Z x d W 9 0 O y w m c X V v d D t T Z W N 0 a W 9 u M S 9 P U E V D I F N 1 c H B s e S 9 D a G F u Z 2 V k I F R 5 c G U u e 0 N v b H V t b j Y 4 L D Y 3 f S Z x d W 9 0 O y w m c X V v d D t T Z W N 0 a W 9 u M S 9 P U E V D I F N 1 c H B s e S 9 D a G F u Z 2 V k I F R 5 c G U u e 0 N v b H V t b j Y 5 L D Y 4 f S Z x d W 9 0 O y w m c X V v d D t T Z W N 0 a W 9 u M S 9 P U E V D I F N 1 c H B s e S 9 D a G F u Z 2 V k I F R 5 c G U u e 0 N v b H V t b j c w L D Y 5 f S Z x d W 9 0 O y w m c X V v d D t T Z W N 0 a W 9 u M S 9 P U E V D I F N 1 c H B s e S 9 D a G F u Z 2 V k I F R 5 c G U u e 0 N v b H V t b j c x L D c w f S Z x d W 9 0 O y w m c X V v d D t T Z W N 0 a W 9 u M S 9 P U E V D I F N 1 c H B s e S 9 D a G F u Z 2 V k I F R 5 c G U u e 0 N v b H V t b j c y L D c x f S Z x d W 9 0 O y w m c X V v d D t T Z W N 0 a W 9 u M S 9 P U E V D I F N 1 c H B s e S 9 D a G F u Z 2 V k I F R 5 c G U u e 0 N v b H V t b j c z L D c y f S Z x d W 9 0 O y w m c X V v d D t T Z W N 0 a W 9 u M S 9 P U E V D I F N 1 c H B s e S 9 D a G F u Z 2 V k I F R 5 c G U u e 0 N v b H V t b j c 0 L D c z f S Z x d W 9 0 O y w m c X V v d D t T Z W N 0 a W 9 u M S 9 P U E V D I F N 1 c H B s e S 9 D a G F u Z 2 V k I F R 5 c G U u e 0 N v b H V t b j c 1 L D c 0 f S Z x d W 9 0 O y w m c X V v d D t T Z W N 0 a W 9 u M S 9 P U E V D I F N 1 c H B s e S 9 D a G F u Z 2 V k I F R 5 c G U u e 0 N v b H V t b j c 2 L D c 1 f S Z x d W 9 0 O y w m c X V v d D t T Z W N 0 a W 9 u M S 9 P U E V D I F N 1 c H B s e S 9 D a G F u Z 2 V k I F R 5 c G U u e 0 N v b H V t b j c 3 L D c 2 f S Z x d W 9 0 O y w m c X V v d D t T Z W N 0 a W 9 u M S 9 P U E V D I F N 1 c H B s e S 9 D a G F u Z 2 V k I F R 5 c G U u e 0 N v b H V t b j c 4 L D c 3 f S Z x d W 9 0 O y w m c X V v d D t T Z W N 0 a W 9 u M S 9 P U E V D I F N 1 c H B s e S 9 D a G F u Z 2 V k I F R 5 c G U u e 0 N v b H V t b j c 5 L D c 4 f S Z x d W 9 0 O y w m c X V v d D t T Z W N 0 a W 9 u M S 9 P U E V D I F N 1 c H B s e S 9 D a G F u Z 2 V k I F R 5 c G U u e 0 N v b H V t b j g w L D c 5 f S Z x d W 9 0 O y w m c X V v d D t T Z W N 0 a W 9 u M S 9 P U E V D I F N 1 c H B s e S 9 D a G F u Z 2 V k I F R 5 c G U u e 0 N v b H V t b j g x L D g w f S Z x d W 9 0 O y w m c X V v d D t T Z W N 0 a W 9 u M S 9 P U E V D I F N 1 c H B s e S 9 D a G F u Z 2 V k I F R 5 c G U u e 0 N v b H V t b j g y L D g x f S Z x d W 9 0 O y w m c X V v d D t T Z W N 0 a W 9 u M S 9 P U E V D I F N 1 c H B s e S 9 D a G F u Z 2 V k I F R 5 c G U u e 0 N v b H V t b j g z L D g y f S Z x d W 9 0 O y w m c X V v d D t T Z W N 0 a W 9 u M S 9 P U E V D I F N 1 c H B s e S 9 D a G F u Z 2 V k I F R 5 c G U u e 0 N v b H V t b j g 0 L D g z f S Z x d W 9 0 O y w m c X V v d D t T Z W N 0 a W 9 u M S 9 P U E V D I F N 1 c H B s e S 9 D a G F u Z 2 V k I F R 5 c G U u e 0 N v b H V t b j g 1 L D g 0 f S Z x d W 9 0 O y w m c X V v d D t T Z W N 0 a W 9 u M S 9 P U E V D I F N 1 c H B s e S 9 D a G F u Z 2 V k I F R 5 c G U u e 0 N v b H V t b j g 2 L D g 1 f S Z x d W 9 0 O y w m c X V v d D t T Z W N 0 a W 9 u M S 9 P U E V D I F N 1 c H B s e S 9 D a G F u Z 2 V k I F R 5 c G U u e 0 N v b H V t b j g 3 L D g 2 f S Z x d W 9 0 O y w m c X V v d D t T Z W N 0 a W 9 u M S 9 P U E V D I F N 1 c H B s e S 9 D a G F u Z 2 V k I F R 5 c G U u e 0 N v b H V t b j g 4 L D g 3 f S Z x d W 9 0 O y w m c X V v d D t T Z W N 0 a W 9 u M S 9 P U E V D I F N 1 c H B s e S 9 D a G F u Z 2 V k I F R 5 c G U u e 0 N v b H V t b j g 5 L D g 4 f S Z x d W 9 0 O y w m c X V v d D t T Z W N 0 a W 9 u M S 9 P U E V D I F N 1 c H B s e S 9 D a G F u Z 2 V k I F R 5 c G U u e 0 N v b H V t b j k w L D g 5 f S Z x d W 9 0 O y w m c X V v d D t T Z W N 0 a W 9 u M S 9 P U E V D I F N 1 c H B s e S 9 D a G F u Z 2 V k I F R 5 c G U u e 0 N v b H V t b j k x L D k w f S Z x d W 9 0 O y w m c X V v d D t T Z W N 0 a W 9 u M S 9 P U E V D I F N 1 c H B s e S 9 D a G F u Z 2 V k I F R 5 c G U u e 0 N v b H V t b j k y L D k x f S Z x d W 9 0 O y w m c X V v d D t T Z W N 0 a W 9 u M S 9 P U E V D I F N 1 c H B s e S 9 D a G F u Z 2 V k I F R 5 c G U u e 0 N v b H V t b j k z L D k y f S Z x d W 9 0 O y w m c X V v d D t T Z W N 0 a W 9 u M S 9 P U E V D I F N 1 c H B s e S 9 D a G F u Z 2 V k I F R 5 c G U u e 0 N v b H V t b j k 0 L D k z f S Z x d W 9 0 O y w m c X V v d D t T Z W N 0 a W 9 u M S 9 P U E V D I F N 1 c H B s e S 9 D a G F u Z 2 V k I F R 5 c G U u e 0 N v b H V t b j k 1 L D k 0 f S Z x d W 9 0 O y w m c X V v d D t T Z W N 0 a W 9 u M S 9 P U E V D I F N 1 c H B s e S 9 D a G F u Z 2 V k I F R 5 c G U u e 0 N v b H V t b j k 2 L D k 1 f S Z x d W 9 0 O y w m c X V v d D t T Z W N 0 a W 9 u M S 9 P U E V D I F N 1 c H B s e S 9 D a G F u Z 2 V k I F R 5 c G U u e 0 N v b H V t b j k 3 L D k 2 f S Z x d W 9 0 O y w m c X V v d D t T Z W N 0 a W 9 u M S 9 P U E V D I F N 1 c H B s e S 9 D a G F u Z 2 V k I F R 5 c G U u e 0 N v b H V t b j k 4 L D k 3 f S Z x d W 9 0 O y w m c X V v d D t T Z W N 0 a W 9 u M S 9 P U E V D I F N 1 c H B s e S 9 D a G F u Z 2 V k I F R 5 c G U u e 0 N v b H V t b j k 5 L D k 4 f S Z x d W 9 0 O y w m c X V v d D t T Z W N 0 a W 9 u M S 9 P U E V D I F N 1 c H B s e S 9 D a G F u Z 2 V k I F R 5 c G U u e 0 N v b H V t b j E w M C w 5 O X 0 m c X V v d D s s J n F 1 b 3 Q 7 U 2 V j d G l v b j E v T 1 B F Q y B T d X B w b H k v Q 2 h h b m d l Z C B U e X B l L n t D b 2 x 1 b W 4 x M D E s M T A w f S Z x d W 9 0 O y w m c X V v d D t T Z W N 0 a W 9 u M S 9 P U E V D I F N 1 c H B s e S 9 D a G F u Z 2 V k I F R 5 c G U u e 0 N v b H V t b j E w M i w x M D F 9 J n F 1 b 3 Q 7 L C Z x d W 9 0 O 1 N l Y 3 R p b 2 4 x L 0 9 Q R U M g U 3 V w c G x 5 L 0 N o Y W 5 n Z W Q g V H l w Z S 5 7 Q 2 9 s d W 1 u M T A z L D E w M n 0 m c X V v d D s s J n F 1 b 3 Q 7 U 2 V j d G l v b j E v T 1 B F Q y B T d X B w b H k v Q 2 h h b m d l Z C B U e X B l L n t D b 2 x 1 b W 4 x M D Q s M T A z f S Z x d W 9 0 O y w m c X V v d D t T Z W N 0 a W 9 u M S 9 P U E V D I F N 1 c H B s e S 9 D a G F u Z 2 V k I F R 5 c G U u e 0 N v b H V t b j E w N S w x M D R 9 J n F 1 b 3 Q 7 L C Z x d W 9 0 O 1 N l Y 3 R p b 2 4 x L 0 9 Q R U M g U 3 V w c G x 5 L 0 N o Y W 5 n Z W Q g V H l w Z S 5 7 Q 2 9 s d W 1 u M T A 2 L D E w N X 0 m c X V v d D s s J n F 1 b 3 Q 7 U 2 V j d G l v b j E v T 1 B F Q y B T d X B w b H k v Q 2 h h b m d l Z C B U e X B l L n t D b 2 x 1 b W 4 x M D c s M T A 2 f S Z x d W 9 0 O y w m c X V v d D t T Z W N 0 a W 9 u M S 9 P U E V D I F N 1 c H B s e S 9 D a G F u Z 2 V k I F R 5 c G U u e 0 N v b H V t b j E w O C w x M D d 9 J n F 1 b 3 Q 7 L C Z x d W 9 0 O 1 N l Y 3 R p b 2 4 x L 0 9 Q R U M g U 3 V w c G x 5 L 0 N o Y W 5 n Z W Q g V H l w Z S 5 7 Q 2 9 s d W 1 u M T A 5 L D E w O H 0 m c X V v d D s s J n F 1 b 3 Q 7 U 2 V j d G l v b j E v T 1 B F Q y B T d X B w b H k v Q 2 h h b m d l Z C B U e X B l L n t D b 2 x 1 b W 4 x M T A s M T A 5 f S Z x d W 9 0 O y w m c X V v d D t T Z W N 0 a W 9 u M S 9 P U E V D I F N 1 c H B s e S 9 D a G F u Z 2 V k I F R 5 c G U u e 0 N v b H V t b j E x M S w x M T B 9 J n F 1 b 3 Q 7 L C Z x d W 9 0 O 1 N l Y 3 R p b 2 4 x L 0 9 Q R U M g U 3 V w c G x 5 L 0 N o Y W 5 n Z W Q g V H l w Z S 5 7 Q 2 9 s d W 1 u M T E y L D E x M X 0 m c X V v d D s s J n F 1 b 3 Q 7 U 2 V j d G l v b j E v T 1 B F Q y B T d X B w b H k v Q 2 h h b m d l Z C B U e X B l L n t D b 2 x 1 b W 4 x M T M s M T E y f S Z x d W 9 0 O y w m c X V v d D t T Z W N 0 a W 9 u M S 9 P U E V D I F N 1 c H B s e S 9 D a G F u Z 2 V k I F R 5 c G U u e 0 N v b H V t b j E x N C w x M T N 9 J n F 1 b 3 Q 7 L C Z x d W 9 0 O 1 N l Y 3 R p b 2 4 x L 0 9 Q R U M g U 3 V w c G x 5 L 0 N o Y W 5 n Z W Q g V H l w Z S 5 7 Q 2 9 s d W 1 u M T E 1 L D E x N H 0 m c X V v d D s s J n F 1 b 3 Q 7 U 2 V j d G l v b j E v T 1 B F Q y B T d X B w b H k v Q 2 h h b m d l Z C B U e X B l L n t D b 2 x 1 b W 4 x M T Y s M T E 1 f S Z x d W 9 0 O y w m c X V v d D t T Z W N 0 a W 9 u M S 9 P U E V D I F N 1 c H B s e S 9 D a G F u Z 2 V k I F R 5 c G U u e 0 N v b H V t b j E x N y w x M T Z 9 J n F 1 b 3 Q 7 L C Z x d W 9 0 O 1 N l Y 3 R p b 2 4 x L 0 9 Q R U M g U 3 V w c G x 5 L 0 N o Y W 5 n Z W Q g V H l w Z S 5 7 Q 2 9 s d W 1 u M T E 4 L D E x N 3 0 m c X V v d D s s J n F 1 b 3 Q 7 U 2 V j d G l v b j E v T 1 B F Q y B T d X B w b H k v Q 2 h h b m d l Z C B U e X B l L n t D b 2 x 1 b W 4 x M T k s M T E 4 f S Z x d W 9 0 O y w m c X V v d D t T Z W N 0 a W 9 u M S 9 P U E V D I F N 1 c H B s e S 9 D a G F u Z 2 V k I F R 5 c G U u e 0 N v b H V t b j E y M C w x M T l 9 J n F 1 b 3 Q 7 L C Z x d W 9 0 O 1 N l Y 3 R p b 2 4 x L 0 9 Q R U M g U 3 V w c G x 5 L 0 N o Y W 5 n Z W Q g V H l w Z S 5 7 Q 2 9 s d W 1 u M T I x L D E y M H 0 m c X V v d D s s J n F 1 b 3 Q 7 U 2 V j d G l v b j E v T 1 B F Q y B T d X B w b H k v Q 2 h h b m d l Z C B U e X B l L n t D b 2 x 1 b W 4 x M j I s M T I x f S Z x d W 9 0 O y w m c X V v d D t T Z W N 0 a W 9 u M S 9 P U E V D I F N 1 c H B s e S 9 D a G F u Z 2 V k I F R 5 c G U u e 0 N v b H V t b j E y M y w x M j J 9 J n F 1 b 3 Q 7 L C Z x d W 9 0 O 1 N l Y 3 R p b 2 4 x L 0 9 Q R U M g U 3 V w c G x 5 L 0 N o Y W 5 n Z W Q g V H l w Z S 5 7 Q 2 9 s d W 1 u M T I 0 L D E y M 3 0 m c X V v d D s s J n F 1 b 3 Q 7 U 2 V j d G l v b j E v T 1 B F Q y B T d X B w b H k v Q 2 h h b m d l Z C B U e X B l L n t D b 2 x 1 b W 4 x M j U s M T I 0 f S Z x d W 9 0 O y w m c X V v d D t T Z W N 0 a W 9 u M S 9 P U E V D I F N 1 c H B s e S 9 D a G F u Z 2 V k I F R 5 c G U u e 0 N v b H V t b j E y N i w x M j V 9 J n F 1 b 3 Q 7 L C Z x d W 9 0 O 1 N l Y 3 R p b 2 4 x L 0 9 Q R U M g U 3 V w c G x 5 L 0 N o Y W 5 n Z W Q g V H l w Z S 5 7 Q 2 9 s d W 1 u M T I 3 L D E y N n 0 m c X V v d D s s J n F 1 b 3 Q 7 U 2 V j d G l v b j E v T 1 B F Q y B T d X B w b H k v Q 2 h h b m d l Z C B U e X B l L n t D b 2 x 1 b W 4 x M j g s M T I 3 f S Z x d W 9 0 O y w m c X V v d D t T Z W N 0 a W 9 u M S 9 P U E V D I F N 1 c H B s e S 9 D a G F u Z 2 V k I F R 5 c G U u e 0 N v b H V t b j E y O S w x M j h 9 J n F 1 b 3 Q 7 L C Z x d W 9 0 O 1 N l Y 3 R p b 2 4 x L 0 9 Q R U M g U 3 V w c G x 5 L 0 N o Y W 5 n Z W Q g V H l w Z S 5 7 Q 2 9 s d W 1 u M T M w L D E y O X 0 m c X V v d D s s J n F 1 b 3 Q 7 U 2 V j d G l v b j E v T 1 B F Q y B T d X B w b H k v Q 2 h h b m d l Z C B U e X B l L n t D b 2 x 1 b W 4 x M z E s M T M w f S Z x d W 9 0 O y w m c X V v d D t T Z W N 0 a W 9 u M S 9 P U E V D I F N 1 c H B s e S 9 D a G F u Z 2 V k I F R 5 c G U u e 0 N v b H V t b j E z M i w x M z F 9 J n F 1 b 3 Q 7 L C Z x d W 9 0 O 1 N l Y 3 R p b 2 4 x L 0 9 Q R U M g U 3 V w c G x 5 L 0 N o Y W 5 n Z W Q g V H l w Z S 5 7 Q 2 9 s d W 1 u M T M z L D E z M n 0 m c X V v d D s s J n F 1 b 3 Q 7 U 2 V j d G l v b j E v T 1 B F Q y B T d X B w b H k v Q 2 h h b m d l Z C B U e X B l L n t D b 2 x 1 b W 4 x M z Q s M T M z f S Z x d W 9 0 O y w m c X V v d D t T Z W N 0 a W 9 u M S 9 P U E V D I F N 1 c H B s e S 9 D a G F u Z 2 V k I F R 5 c G U u e 0 N v b H V t b j E z N S w x M z R 9 J n F 1 b 3 Q 7 L C Z x d W 9 0 O 1 N l Y 3 R p b 2 4 x L 0 9 Q R U M g U 3 V w c G x 5 L 0 N o Y W 5 n Z W Q g V H l w Z S 5 7 Q 2 9 s d W 1 u M T M 2 L D E z N X 0 m c X V v d D s s J n F 1 b 3 Q 7 U 2 V j d G l v b j E v T 1 B F Q y B T d X B w b H k v Q 2 h h b m d l Z C B U e X B l L n t D b 2 x 1 b W 4 x M z c s M T M 2 f S Z x d W 9 0 O y w m c X V v d D t T Z W N 0 a W 9 u M S 9 P U E V D I F N 1 c H B s e S 9 D a G F u Z 2 V k I F R 5 c G U u e 0 N v b H V t b j E z O C w x M z d 9 J n F 1 b 3 Q 7 L C Z x d W 9 0 O 1 N l Y 3 R p b 2 4 x L 0 9 Q R U M g U 3 V w c G x 5 L 0 N o Y W 5 n Z W Q g V H l w Z S 5 7 Q 2 9 s d W 1 u M T M 5 L D E z O H 0 m c X V v d D s s J n F 1 b 3 Q 7 U 2 V j d G l v b j E v T 1 B F Q y B T d X B w b H k v Q 2 h h b m d l Z C B U e X B l L n t D b 2 x 1 b W 4 x N D A s M T M 5 f S Z x d W 9 0 O y w m c X V v d D t T Z W N 0 a W 9 u M S 9 P U E V D I F N 1 c H B s e S 9 D a G F u Z 2 V k I F R 5 c G U u e 0 N v b H V t b j E 0 M S w x N D B 9 J n F 1 b 3 Q 7 L C Z x d W 9 0 O 1 N l Y 3 R p b 2 4 x L 0 9 Q R U M g U 3 V w c G x 5 L 0 N o Y W 5 n Z W Q g V H l w Z S 5 7 Q 2 9 s d W 1 u M T Q y L D E 0 M X 0 m c X V v d D s s J n F 1 b 3 Q 7 U 2 V j d G l v b j E v T 1 B F Q y B T d X B w b H k v Q 2 h h b m d l Z C B U e X B l L n t D b 2 x 1 b W 4 x N D M s M T Q y f S Z x d W 9 0 O y w m c X V v d D t T Z W N 0 a W 9 u M S 9 P U E V D I F N 1 c H B s e S 9 D a G F u Z 2 V k I F R 5 c G U u e 0 N v b H V t b j E 0 N C w x N D N 9 J n F 1 b 3 Q 7 L C Z x d W 9 0 O 1 N l Y 3 R p b 2 4 x L 0 9 Q R U M g U 3 V w c G x 5 L 0 N o Y W 5 n Z W Q g V H l w Z S 5 7 Q 2 9 s d W 1 u M T Q 1 L D E 0 N H 0 m c X V v d D s s J n F 1 b 3 Q 7 U 2 V j d G l v b j E v T 1 B F Q y B T d X B w b H k v Q 2 h h b m d l Z C B U e X B l L n t D b 2 x 1 b W 4 x N D Y s M T Q 1 f S Z x d W 9 0 O y w m c X V v d D t T Z W N 0 a W 9 u M S 9 P U E V D I F N 1 c H B s e S 9 D a G F u Z 2 V k I F R 5 c G U u e 0 N v b H V t b j E 0 N y w x N D Z 9 J n F 1 b 3 Q 7 L C Z x d W 9 0 O 1 N l Y 3 R p b 2 4 x L 0 9 Q R U M g U 3 V w c G x 5 L 0 N o Y W 5 n Z W Q g V H l w Z S 5 7 Q 2 9 s d W 1 u M T Q 4 L D E 0 N 3 0 m c X V v d D s s J n F 1 b 3 Q 7 U 2 V j d G l v b j E v T 1 B F Q y B T d X B w b H k v Q 2 h h b m d l Z C B U e X B l L n t D b 2 x 1 b W 4 x N D k s M T Q 4 f S Z x d W 9 0 O y w m c X V v d D t T Z W N 0 a W 9 u M S 9 P U E V D I F N 1 c H B s e S 9 D a G F u Z 2 V k I F R 5 c G U u e 0 N v b H V t b j E 1 M C w x N D l 9 J n F 1 b 3 Q 7 L C Z x d W 9 0 O 1 N l Y 3 R p b 2 4 x L 0 9 Q R U M g U 3 V w c G x 5 L 0 N o Y W 5 n Z W Q g V H l w Z S 5 7 Q 2 9 s d W 1 u M T U x L D E 1 M H 0 m c X V v d D s s J n F 1 b 3 Q 7 U 2 V j d G l v b j E v T 1 B F Q y B T d X B w b H k v Q 2 h h b m d l Z C B U e X B l L n t D b 2 x 1 b W 4 x N T I s M T U x f S Z x d W 9 0 O y w m c X V v d D t T Z W N 0 a W 9 u M S 9 P U E V D I F N 1 c H B s e S 9 D a G F u Z 2 V k I F R 5 c G U u e 0 N v b H V t b j E 1 M y w x N T J 9 J n F 1 b 3 Q 7 L C Z x d W 9 0 O 1 N l Y 3 R p b 2 4 x L 0 9 Q R U M g U 3 V w c G x 5 L 0 N o Y W 5 n Z W Q g V H l w Z S 5 7 Q 2 9 s d W 1 u M T U 0 L D E 1 M 3 0 m c X V v d D s s J n F 1 b 3 Q 7 U 2 V j d G l v b j E v T 1 B F Q y B T d X B w b H k v Q 2 h h b m d l Z C B U e X B l L n t D b 2 x 1 b W 4 x N T U s M T U 0 f S Z x d W 9 0 O y w m c X V v d D t T Z W N 0 a W 9 u M S 9 P U E V D I F N 1 c H B s e S 9 D a G F u Z 2 V k I F R 5 c G U u e 0 N v b H V t b j E 1 N i w x N T V 9 J n F 1 b 3 Q 7 L C Z x d W 9 0 O 1 N l Y 3 R p b 2 4 x L 0 9 Q R U M g U 3 V w c G x 5 L 0 N o Y W 5 n Z W Q g V H l w Z S 5 7 Q 2 9 s d W 1 u M T U 3 L D E 1 N n 0 m c X V v d D s s J n F 1 b 3 Q 7 U 2 V j d G l v b j E v T 1 B F Q y B T d X B w b H k v Q 2 h h b m d l Z C B U e X B l L n t D b 2 x 1 b W 4 x N T g s M T U 3 f S Z x d W 9 0 O y w m c X V v d D t T Z W N 0 a W 9 u M S 9 P U E V D I F N 1 c H B s e S 9 D a G F u Z 2 V k I F R 5 c G U u e 0 N v b H V t b j E 1 O S w x N T h 9 J n F 1 b 3 Q 7 L C Z x d W 9 0 O 1 N l Y 3 R p b 2 4 x L 0 9 Q R U M g U 3 V w c G x 5 L 0 N o Y W 5 n Z W Q g V H l w Z S 5 7 Q 2 9 s d W 1 u M T Y w L D E 1 O X 0 m c X V v d D s s J n F 1 b 3 Q 7 U 2 V j d G l v b j E v T 1 B F Q y B T d X B w b H k v Q 2 h h b m d l Z C B U e X B l L n t D b 2 x 1 b W 4 x N j E s M T Y w f S Z x d W 9 0 O y w m c X V v d D t T Z W N 0 a W 9 u M S 9 P U E V D I F N 1 c H B s e S 9 D a G F u Z 2 V k I F R 5 c G U u e 0 N v b H V t b j E 2 M i w x N j F 9 J n F 1 b 3 Q 7 L C Z x d W 9 0 O 1 N l Y 3 R p b 2 4 x L 0 9 Q R U M g U 3 V w c G x 5 L 0 N o Y W 5 n Z W Q g V H l w Z S 5 7 Q 2 9 s d W 1 u M T Y z L D E 2 M n 0 m c X V v d D s s J n F 1 b 3 Q 7 U 2 V j d G l v b j E v T 1 B F Q y B T d X B w b H k v Q 2 h h b m d l Z C B U e X B l L n t D b 2 x 1 b W 4 x N j Q s M T Y z f S Z x d W 9 0 O y w m c X V v d D t T Z W N 0 a W 9 u M S 9 P U E V D I F N 1 c H B s e S 9 D a G F u Z 2 V k I F R 5 c G U u e 0 N v b H V t b j E 2 N S w x N j R 9 J n F 1 b 3 Q 7 L C Z x d W 9 0 O 1 N l Y 3 R p b 2 4 x L 0 9 Q R U M g U 3 V w c G x 5 L 0 N o Y W 5 n Z W Q g V H l w Z S 5 7 Q 2 9 s d W 1 u M T Y 2 L D E 2 N X 0 m c X V v d D s s J n F 1 b 3 Q 7 U 2 V j d G l v b j E v T 1 B F Q y B T d X B w b H k v Q 2 h h b m d l Z C B U e X B l L n t D b 2 x 1 b W 4 x N j c s M T Y 2 f S Z x d W 9 0 O y w m c X V v d D t T Z W N 0 a W 9 u M S 9 P U E V D I F N 1 c H B s e S 9 D a G F u Z 2 V k I F R 5 c G U u e 0 N v b H V t b j E 2 O C w x N j d 9 J n F 1 b 3 Q 7 L C Z x d W 9 0 O 1 N l Y 3 R p b 2 4 x L 0 9 Q R U M g U 3 V w c G x 5 L 0 N o Y W 5 n Z W Q g V H l w Z S 5 7 Q 2 9 s d W 1 u M T Y 5 L D E 2 O H 0 m c X V v d D s s J n F 1 b 3 Q 7 U 2 V j d G l v b j E v T 1 B F Q y B T d X B w b H k v Q 2 h h b m d l Z C B U e X B l L n t D b 2 x 1 b W 4 x N z A s M T Y 5 f S Z x d W 9 0 O y w m c X V v d D t T Z W N 0 a W 9 u M S 9 P U E V D I F N 1 c H B s e S 9 D a G F u Z 2 V k I F R 5 c G U u e 0 N v b H V t b j E 3 M S w x N z B 9 J n F 1 b 3 Q 7 L C Z x d W 9 0 O 1 N l Y 3 R p b 2 4 x L 0 9 Q R U M g U 3 V w c G x 5 L 0 N o Y W 5 n Z W Q g V H l w Z S 5 7 Q 2 9 s d W 1 u M T c y L D E 3 M X 0 m c X V v d D s s J n F 1 b 3 Q 7 U 2 V j d G l v b j E v T 1 B F Q y B T d X B w b H k v Q 2 h h b m d l Z C B U e X B l L n t D b 2 x 1 b W 4 x N z M s M T c y f S Z x d W 9 0 O y w m c X V v d D t T Z W N 0 a W 9 u M S 9 P U E V D I F N 1 c H B s e S 9 D a G F u Z 2 V k I F R 5 c G U u e 0 N v b H V t b j E 3 N C w x N z N 9 J n F 1 b 3 Q 7 L C Z x d W 9 0 O 1 N l Y 3 R p b 2 4 x L 0 9 Q R U M g U 3 V w c G x 5 L 0 N o Y W 5 n Z W Q g V H l w Z S 5 7 Q 2 9 s d W 1 u M T c 1 L D E 3 N H 0 m c X V v d D s s J n F 1 b 3 Q 7 U 2 V j d G l v b j E v T 1 B F Q y B T d X B w b H k v Q 2 h h b m d l Z C B U e X B l L n t D b 2 x 1 b W 4 x N z Y s M T c 1 f S Z x d W 9 0 O y w m c X V v d D t T Z W N 0 a W 9 u M S 9 P U E V D I F N 1 c H B s e S 9 D a G F u Z 2 V k I F R 5 c G U u e 0 N v b H V t b j E 3 N y w x N z Z 9 J n F 1 b 3 Q 7 L C Z x d W 9 0 O 1 N l Y 3 R p b 2 4 x L 0 9 Q R U M g U 3 V w c G x 5 L 0 N o Y W 5 n Z W Q g V H l w Z S 5 7 Q 2 9 s d W 1 u M T c 4 L D E 3 N 3 0 m c X V v d D s s J n F 1 b 3 Q 7 U 2 V j d G l v b j E v T 1 B F Q y B T d X B w b H k v Q 2 h h b m d l Z C B U e X B l L n t D b 2 x 1 b W 4 x N z k s M T c 4 f S Z x d W 9 0 O y w m c X V v d D t T Z W N 0 a W 9 u M S 9 P U E V D I F N 1 c H B s e S 9 D a G F u Z 2 V k I F R 5 c G U u e 0 N v b H V t b j E 4 M C w x N z l 9 J n F 1 b 3 Q 7 L C Z x d W 9 0 O 1 N l Y 3 R p b 2 4 x L 0 9 Q R U M g U 3 V w c G x 5 L 0 N o Y W 5 n Z W Q g V H l w Z S 5 7 Q 2 9 s d W 1 u M T g x L D E 4 M H 0 m c X V v d D s s J n F 1 b 3 Q 7 U 2 V j d G l v b j E v T 1 B F Q y B T d X B w b H k v Q 2 h h b m d l Z C B U e X B l L n t D b 2 x 1 b W 4 x O D I s M T g x f S Z x d W 9 0 O y w m c X V v d D t T Z W N 0 a W 9 u M S 9 P U E V D I F N 1 c H B s e S 9 D a G F u Z 2 V k I F R 5 c G U u e 0 N v b H V t b j E 4 M y w x O D J 9 J n F 1 b 3 Q 7 L C Z x d W 9 0 O 1 N l Y 3 R p b 2 4 x L 0 9 Q R U M g U 3 V w c G x 5 L 0 N o Y W 5 n Z W Q g V H l w Z S 5 7 Q 2 9 s d W 1 u M T g 0 L D E 4 M 3 0 m c X V v d D s s J n F 1 b 3 Q 7 U 2 V j d G l v b j E v T 1 B F Q y B T d X B w b H k v Q 2 h h b m d l Z C B U e X B l L n t D b 2 x 1 b W 4 x O D U s M T g 0 f S Z x d W 9 0 O y w m c X V v d D t T Z W N 0 a W 9 u M S 9 P U E V D I F N 1 c H B s e S 9 D a G F u Z 2 V k I F R 5 c G U u e 0 N v b H V t b j E 4 N i w x O D V 9 J n F 1 b 3 Q 7 L C Z x d W 9 0 O 1 N l Y 3 R p b 2 4 x L 0 9 Q R U M g U 3 V w c G x 5 L 0 N o Y W 5 n Z W Q g V H l w Z S 5 7 Q 2 9 s d W 1 u M T g 3 L D E 4 N n 0 m c X V v d D s s J n F 1 b 3 Q 7 U 2 V j d G l v b j E v T 1 B F Q y B T d X B w b H k v Q 2 h h b m d l Z C B U e X B l L n t D b 2 x 1 b W 4 x O D g s M T g 3 f S Z x d W 9 0 O y w m c X V v d D t T Z W N 0 a W 9 u M S 9 P U E V D I F N 1 c H B s e S 9 D a G F u Z 2 V k I F R 5 c G U u e 0 N v b H V t b j E 4 O S w x O D h 9 J n F 1 b 3 Q 7 L C Z x d W 9 0 O 1 N l Y 3 R p b 2 4 x L 0 9 Q R U M g U 3 V w c G x 5 L 0 N o Y W 5 n Z W Q g V H l w Z S 5 7 Q 2 9 s d W 1 u M T k w L D E 4 O X 0 m c X V v d D s s J n F 1 b 3 Q 7 U 2 V j d G l v b j E v T 1 B F Q y B T d X B w b H k v Q 2 h h b m d l Z C B U e X B l L n t D b 2 x 1 b W 4 x O T E s M T k w f S Z x d W 9 0 O y w m c X V v d D t T Z W N 0 a W 9 u M S 9 P U E V D I F N 1 c H B s e S 9 D a G F u Z 2 V k I F R 5 c G U u e 0 N v b H V t b j E 5 M i w x O T F 9 J n F 1 b 3 Q 7 L C Z x d W 9 0 O 1 N l Y 3 R p b 2 4 x L 0 9 Q R U M g U 3 V w c G x 5 L 0 N o Y W 5 n Z W Q g V H l w Z S 5 7 Q 2 9 s d W 1 u M T k z L D E 5 M n 0 m c X V v d D s s J n F 1 b 3 Q 7 U 2 V j d G l v b j E v T 1 B F Q y B T d X B w b H k v Q 2 h h b m d l Z C B U e X B l L n t D b 2 x 1 b W 4 x O T Q s M T k z f S Z x d W 9 0 O y w m c X V v d D t T Z W N 0 a W 9 u M S 9 P U E V D I F N 1 c H B s e S 9 D a G F u Z 2 V k I F R 5 c G U u e 0 N v b H V t b j E 5 N S w x O T R 9 J n F 1 b 3 Q 7 L C Z x d W 9 0 O 1 N l Y 3 R p b 2 4 x L 0 9 Q R U M g U 3 V w c G x 5 L 0 N o Y W 5 n Z W Q g V H l w Z S 5 7 Q 2 9 s d W 1 u M T k 2 L D E 5 N X 0 m c X V v d D s s J n F 1 b 3 Q 7 U 2 V j d G l v b j E v T 1 B F Q y B T d X B w b H k v Q 2 h h b m d l Z C B U e X B l L n t D b 2 x 1 b W 4 x O T c s M T k 2 f S Z x d W 9 0 O y w m c X V v d D t T Z W N 0 a W 9 u M S 9 P U E V D I F N 1 c H B s e S 9 D a G F u Z 2 V k I F R 5 c G U u e 0 N v b H V t b j E 5 O C w x O T d 9 J n F 1 b 3 Q 7 L C Z x d W 9 0 O 1 N l Y 3 R p b 2 4 x L 0 9 Q R U M g U 3 V w c G x 5 L 0 N o Y W 5 n Z W Q g V H l w Z S 5 7 Q 2 9 s d W 1 u M T k 5 L D E 5 O H 0 m c X V v d D s s J n F 1 b 3 Q 7 U 2 V j d G l v b j E v T 1 B F Q y B T d X B w b H k v Q 2 h h b m d l Z C B U e X B l L n t D b 2 x 1 b W 4 y M D A s M T k 5 f S Z x d W 9 0 O y w m c X V v d D t T Z W N 0 a W 9 u M S 9 P U E V D I F N 1 c H B s e S 9 D a G F u Z 2 V k I F R 5 c G U u e 0 N v b H V t b j I w M S w y M D B 9 J n F 1 b 3 Q 7 L C Z x d W 9 0 O 1 N l Y 3 R p b 2 4 x L 0 9 Q R U M g U 3 V w c G x 5 L 0 N o Y W 5 n Z W Q g V H l w Z S 5 7 Q 2 9 s d W 1 u M j A y L D I w M X 0 m c X V v d D s s J n F 1 b 3 Q 7 U 2 V j d G l v b j E v T 1 B F Q y B T d X B w b H k v Q 2 h h b m d l Z C B U e X B l L n t D b 2 x 1 b W 4 y M D M s M j A y f S Z x d W 9 0 O y w m c X V v d D t T Z W N 0 a W 9 u M S 9 P U E V D I F N 1 c H B s e S 9 D a G F u Z 2 V k I F R 5 c G U u e 0 N v b H V t b j I w N C w y M D N 9 J n F 1 b 3 Q 7 L C Z x d W 9 0 O 1 N l Y 3 R p b 2 4 x L 0 9 Q R U M g U 3 V w c G x 5 L 0 N o Y W 5 n Z W Q g V H l w Z S 5 7 Q 2 9 s d W 1 u M j A 1 L D I w N H 0 m c X V v d D s s J n F 1 b 3 Q 7 U 2 V j d G l v b j E v T 1 B F Q y B T d X B w b H k v Q 2 h h b m d l Z C B U e X B l L n t D b 2 x 1 b W 4 y M D Y s M j A 1 f S Z x d W 9 0 O y w m c X V v d D t T Z W N 0 a W 9 u M S 9 P U E V D I F N 1 c H B s e S 9 D a G F u Z 2 V k I F R 5 c G U u e 0 N v b H V t b j I w N y w y M D Z 9 J n F 1 b 3 Q 7 L C Z x d W 9 0 O 1 N l Y 3 R p b 2 4 x L 0 9 Q R U M g U 3 V w c G x 5 L 0 N o Y W 5 n Z W Q g V H l w Z S 5 7 Q 2 9 s d W 1 u M j A 4 L D I w N 3 0 m c X V v d D s s J n F 1 b 3 Q 7 U 2 V j d G l v b j E v T 1 B F Q y B T d X B w b H k v Q 2 h h b m d l Z C B U e X B l L n t D b 2 x 1 b W 4 y M D k s M j A 4 f S Z x d W 9 0 O y w m c X V v d D t T Z W N 0 a W 9 u M S 9 P U E V D I F N 1 c H B s e S 9 D a G F u Z 2 V k I F R 5 c G U u e 0 N v b H V t b j I x M C w y M D l 9 J n F 1 b 3 Q 7 L C Z x d W 9 0 O 1 N l Y 3 R p b 2 4 x L 0 9 Q R U M g U 3 V w c G x 5 L 0 N o Y W 5 n Z W Q g V H l w Z S 5 7 Q 2 9 s d W 1 u M j E x L D I x M H 0 m c X V v d D s s J n F 1 b 3 Q 7 U 2 V j d G l v b j E v T 1 B F Q y B T d X B w b H k v Q 2 h h b m d l Z C B U e X B l L n t D b 2 x 1 b W 4 y M T I s M j E x f S Z x d W 9 0 O y w m c X V v d D t T Z W N 0 a W 9 u M S 9 P U E V D I F N 1 c H B s e S 9 D a G F u Z 2 V k I F R 5 c G U u e 0 N v b H V t b j I x M y w y M T J 9 J n F 1 b 3 Q 7 L C Z x d W 9 0 O 1 N l Y 3 R p b 2 4 x L 0 9 Q R U M g U 3 V w c G x 5 L 0 N o Y W 5 n Z W Q g V H l w Z S 5 7 Q 2 9 s d W 1 u M j E 0 L D I x M 3 0 m c X V v d D s s J n F 1 b 3 Q 7 U 2 V j d G l v b j E v T 1 B F Q y B T d X B w b H k v Q 2 h h b m d l Z C B U e X B l L n t D b 2 x 1 b W 4 y M T U s M j E 0 f S Z x d W 9 0 O y w m c X V v d D t T Z W N 0 a W 9 u M S 9 P U E V D I F N 1 c H B s e S 9 D a G F u Z 2 V k I F R 5 c G U u e 0 N v b H V t b j I x N i w y M T V 9 J n F 1 b 3 Q 7 L C Z x d W 9 0 O 1 N l Y 3 R p b 2 4 x L 0 9 Q R U M g U 3 V w c G x 5 L 0 N o Y W 5 n Z W Q g V H l w Z S 5 7 Q 2 9 s d W 1 u M j E 3 L D I x N n 0 m c X V v d D s s J n F 1 b 3 Q 7 U 2 V j d G l v b j E v T 1 B F Q y B T d X B w b H k v Q 2 h h b m d l Z C B U e X B l L n t D b 2 x 1 b W 4 y M T g s M j E 3 f S Z x d W 9 0 O y w m c X V v d D t T Z W N 0 a W 9 u M S 9 P U E V D I F N 1 c H B s e S 9 D a G F u Z 2 V k I F R 5 c G U u e 0 N v b H V t b j I x O S w y M T h 9 J n F 1 b 3 Q 7 L C Z x d W 9 0 O 1 N l Y 3 R p b 2 4 x L 0 9 Q R U M g U 3 V w c G x 5 L 0 N o Y W 5 n Z W Q g V H l w Z S 5 7 Q 2 9 s d W 1 u M j I w L D I x O X 0 m c X V v d D s s J n F 1 b 3 Q 7 U 2 V j d G l v b j E v T 1 B F Q y B T d X B w b H k v Q 2 h h b m d l Z C B U e X B l L n t D b 2 x 1 b W 4 y M j E s M j I w f S Z x d W 9 0 O y w m c X V v d D t T Z W N 0 a W 9 u M S 9 P U E V D I F N 1 c H B s e S 9 D a G F u Z 2 V k I F R 5 c G U u e 0 N v b H V t b j I y M i w y M j F 9 J n F 1 b 3 Q 7 L C Z x d W 9 0 O 1 N l Y 3 R p b 2 4 x L 0 9 Q R U M g U 3 V w c G x 5 L 0 N o Y W 5 n Z W Q g V H l w Z S 5 7 Q 2 9 s d W 1 u M j I z L D I y M n 0 m c X V v d D s s J n F 1 b 3 Q 7 U 2 V j d G l v b j E v T 1 B F Q y B T d X B w b H k v Q 2 h h b m d l Z C B U e X B l L n t D b 2 x 1 b W 4 y M j Q s M j I z f S Z x d W 9 0 O y w m c X V v d D t T Z W N 0 a W 9 u M S 9 P U E V D I F N 1 c H B s e S 9 D a G F u Z 2 V k I F R 5 c G U u e 0 N v b H V t b j I y N S w y M j R 9 J n F 1 b 3 Q 7 L C Z x d W 9 0 O 1 N l Y 3 R p b 2 4 x L 0 9 Q R U M g U 3 V w c G x 5 L 0 N o Y W 5 n Z W Q g V H l w Z S 5 7 Q 2 9 s d W 1 u M j I 2 L D I y N X 0 m c X V v d D s s J n F 1 b 3 Q 7 U 2 V j d G l v b j E v T 1 B F Q y B T d X B w b H k v Q 2 h h b m d l Z C B U e X B l L n t D b 2 x 1 b W 4 y M j c s M j I 2 f S Z x d W 9 0 O y w m c X V v d D t T Z W N 0 a W 9 u M S 9 P U E V D I F N 1 c H B s e S 9 D a G F u Z 2 V k I F R 5 c G U u e 0 N v b H V t b j I y O C w y M j d 9 J n F 1 b 3 Q 7 L C Z x d W 9 0 O 1 N l Y 3 R p b 2 4 x L 0 9 Q R U M g U 3 V w c G x 5 L 0 N o Y W 5 n Z W Q g V H l w Z S 5 7 Q 2 9 s d W 1 u M j I 5 L D I y O H 0 m c X V v d D s s J n F 1 b 3 Q 7 U 2 V j d G l v b j E v T 1 B F Q y B T d X B w b H k v Q 2 h h b m d l Z C B U e X B l L n t D b 2 x 1 b W 4 y M z A s M j I 5 f S Z x d W 9 0 O y w m c X V v d D t T Z W N 0 a W 9 u M S 9 P U E V D I F N 1 c H B s e S 9 D a G F u Z 2 V k I F R 5 c G U u e 0 N v b H V t b j I z M S w y M z B 9 J n F 1 b 3 Q 7 L C Z x d W 9 0 O 1 N l Y 3 R p b 2 4 x L 0 9 Q R U M g U 3 V w c G x 5 L 0 N o Y W 5 n Z W Q g V H l w Z S 5 7 Q 2 9 s d W 1 u M j M y L D I z M X 0 m c X V v d D s s J n F 1 b 3 Q 7 U 2 V j d G l v b j E v T 1 B F Q y B T d X B w b H k v Q 2 h h b m d l Z C B U e X B l L n t D b 2 x 1 b W 4 y M z M s M j M y f S Z x d W 9 0 O y w m c X V v d D t T Z W N 0 a W 9 u M S 9 P U E V D I F N 1 c H B s e S 9 D a G F u Z 2 V k I F R 5 c G U u e 0 N v b H V t b j I z N C w y M z N 9 J n F 1 b 3 Q 7 L C Z x d W 9 0 O 1 N l Y 3 R p b 2 4 x L 0 9 Q R U M g U 3 V w c G x 5 L 0 N o Y W 5 n Z W Q g V H l w Z S 5 7 Q 2 9 s d W 1 u M j M 1 L D I z N H 0 m c X V v d D s s J n F 1 b 3 Q 7 U 2 V j d G l v b j E v T 1 B F Q y B T d X B w b H k v Q 2 h h b m d l Z C B U e X B l L n t D b 2 x 1 b W 4 y M z Y s M j M 1 f S Z x d W 9 0 O y w m c X V v d D t T Z W N 0 a W 9 u M S 9 P U E V D I F N 1 c H B s e S 9 D a G F u Z 2 V k I F R 5 c G U u e 0 N v b H V t b j I z N y w y M z Z 9 J n F 1 b 3 Q 7 L C Z x d W 9 0 O 1 N l Y 3 R p b 2 4 x L 0 9 Q R U M g U 3 V w c G x 5 L 0 N o Y W 5 n Z W Q g V H l w Z S 5 7 Q 2 9 s d W 1 u M j M 4 L D I z N 3 0 m c X V v d D s s J n F 1 b 3 Q 7 U 2 V j d G l v b j E v T 1 B F Q y B T d X B w b H k v Q 2 h h b m d l Z C B U e X B l L n t D b 2 x 1 b W 4 y M z k s M j M 4 f S Z x d W 9 0 O y w m c X V v d D t T Z W N 0 a W 9 u M S 9 P U E V D I F N 1 c H B s e S 9 D a G F u Z 2 V k I F R 5 c G U u e 0 N v b H V t b j I 0 M C w y M z l 9 J n F 1 b 3 Q 7 L C Z x d W 9 0 O 1 N l Y 3 R p b 2 4 x L 0 9 Q R U M g U 3 V w c G x 5 L 0 N o Y W 5 n Z W Q g V H l w Z S 5 7 Q 2 9 s d W 1 u M j Q x L D I 0 M H 0 m c X V v d D s s J n F 1 b 3 Q 7 U 2 V j d G l v b j E v T 1 B F Q y B T d X B w b H k v Q 2 h h b m d l Z C B U e X B l L n t D b 2 x 1 b W 4 y N D I s M j Q x f S Z x d W 9 0 O y w m c X V v d D t T Z W N 0 a W 9 u M S 9 P U E V D I F N 1 c H B s e S 9 D a G F u Z 2 V k I F R 5 c G U u e 0 N v b H V t b j I 0 M y w y N D J 9 J n F 1 b 3 Q 7 L C Z x d W 9 0 O 1 N l Y 3 R p b 2 4 x L 0 9 Q R U M g U 3 V w c G x 5 L 0 N o Y W 5 n Z W Q g V H l w Z S 5 7 Q 2 9 s d W 1 u M j Q 0 L D I 0 M 3 0 m c X V v d D s s J n F 1 b 3 Q 7 U 2 V j d G l v b j E v T 1 B F Q y B T d X B w b H k v Q 2 h h b m d l Z C B U e X B l L n t D b 2 x 1 b W 4 y N D U s M j Q 0 f S Z x d W 9 0 O y w m c X V v d D t T Z W N 0 a W 9 u M S 9 P U E V D I F N 1 c H B s e S 9 D a G F u Z 2 V k I F R 5 c G U u e 0 N v b H V t b j I 0 N i w y N D V 9 J n F 1 b 3 Q 7 L C Z x d W 9 0 O 1 N l Y 3 R p b 2 4 x L 0 9 Q R U M g U 3 V w c G x 5 L 0 N o Y W 5 n Z W Q g V H l w Z S 5 7 Q 2 9 s d W 1 u M j Q 3 L D I 0 N n 0 m c X V v d D s s J n F 1 b 3 Q 7 U 2 V j d G l v b j E v T 1 B F Q y B T d X B w b H k v Q 2 h h b m d l Z C B U e X B l L n t D b 2 x 1 b W 4 y N D g s M j Q 3 f S Z x d W 9 0 O y w m c X V v d D t T Z W N 0 a W 9 u M S 9 P U E V D I F N 1 c H B s e S 9 D a G F u Z 2 V k I F R 5 c G U u e 0 N v b H V t b j I 0 O S w y N D h 9 J n F 1 b 3 Q 7 L C Z x d W 9 0 O 1 N l Y 3 R p b 2 4 x L 0 9 Q R U M g U 3 V w c G x 5 L 0 N o Y W 5 n Z W Q g V H l w Z S 5 7 Q 2 9 s d W 1 u M j U w L D I 0 O X 0 m c X V v d D s s J n F 1 b 3 Q 7 U 2 V j d G l v b j E v T 1 B F Q y B T d X B w b H k v Q 2 h h b m d l Z C B U e X B l L n t D b 2 x 1 b W 4 y N T E s M j U w f S Z x d W 9 0 O y w m c X V v d D t T Z W N 0 a W 9 u M S 9 P U E V D I F N 1 c H B s e S 9 D a G F u Z 2 V k I F R 5 c G U u e 0 N v b H V t b j I 1 M i w y N T F 9 J n F 1 b 3 Q 7 L C Z x d W 9 0 O 1 N l Y 3 R p b 2 4 x L 0 9 Q R U M g U 3 V w c G x 5 L 0 N o Y W 5 n Z W Q g V H l w Z S 5 7 Q 2 9 s d W 1 u M j U z L D I 1 M n 0 m c X V v d D s s J n F 1 b 3 Q 7 U 2 V j d G l v b j E v T 1 B F Q y B T d X B w b H k v Q 2 h h b m d l Z C B U e X B l L n t D b 2 x 1 b W 4 y N T Q s M j U z f S Z x d W 9 0 O y w m c X V v d D t T Z W N 0 a W 9 u M S 9 P U E V D I F N 1 c H B s e S 9 D a G F u Z 2 V k I F R 5 c G U u e 0 N v b H V t b j I 1 N S w y N T R 9 J n F 1 b 3 Q 7 L C Z x d W 9 0 O 1 N l Y 3 R p b 2 4 x L 0 9 Q R U M g U 3 V w c G x 5 L 0 N o Y W 5 n Z W Q g V H l w Z S 5 7 Q 2 9 s d W 1 u M j U 2 L D I 1 N X 0 m c X V v d D s s J n F 1 b 3 Q 7 U 2 V j d G l v b j E v T 1 B F Q y B T d X B w b H k v Q 2 h h b m d l Z C B U e X B l L n t D b 2 x 1 b W 4 y N T c s M j U 2 f S Z x d W 9 0 O y w m c X V v d D t T Z W N 0 a W 9 u M S 9 P U E V D I F N 1 c H B s e S 9 D a G F u Z 2 V k I F R 5 c G U u e 0 N v b H V t b j I 1 O C w y N T d 9 J n F 1 b 3 Q 7 L C Z x d W 9 0 O 1 N l Y 3 R p b 2 4 x L 0 9 Q R U M g U 3 V w c G x 5 L 0 N o Y W 5 n Z W Q g V H l w Z S 5 7 Q 2 9 s d W 1 u M j U 5 L D I 1 O H 0 m c X V v d D s s J n F 1 b 3 Q 7 U 2 V j d G l v b j E v T 1 B F Q y B T d X B w b H k v Q 2 h h b m d l Z C B U e X B l L n t D b 2 x 1 b W 4 y N j A s M j U 5 f S Z x d W 9 0 O y w m c X V v d D t T Z W N 0 a W 9 u M S 9 P U E V D I F N 1 c H B s e S 9 D a G F u Z 2 V k I F R 5 c G U u e 0 N v b H V t b j I 2 M S w y N j B 9 J n F 1 b 3 Q 7 L C Z x d W 9 0 O 1 N l Y 3 R p b 2 4 x L 0 9 Q R U M g U 3 V w c G x 5 L 0 N o Y W 5 n Z W Q g V H l w Z S 5 7 Q 2 9 s d W 1 u M j Y y L D I 2 M X 0 m c X V v d D s s J n F 1 b 3 Q 7 U 2 V j d G l v b j E v T 1 B F Q y B T d X B w b H k v Q 2 h h b m d l Z C B U e X B l L n t D b 2 x 1 b W 4 y N j M s M j Y y f S Z x d W 9 0 O y w m c X V v d D t T Z W N 0 a W 9 u M S 9 P U E V D I F N 1 c H B s e S 9 D a G F u Z 2 V k I F R 5 c G U u e 0 N v b H V t b j I 2 N C w y N j N 9 J n F 1 b 3 Q 7 L C Z x d W 9 0 O 1 N l Y 3 R p b 2 4 x L 0 9 Q R U M g U 3 V w c G x 5 L 0 N o Y W 5 n Z W Q g V H l w Z S 5 7 Q 2 9 s d W 1 u M j Y 1 L D I 2 N H 0 m c X V v d D s s J n F 1 b 3 Q 7 U 2 V j d G l v b j E v T 1 B F Q y B T d X B w b H k v Q 2 h h b m d l Z C B U e X B l L n t D b 2 x 1 b W 4 y N j Y s M j Y 1 f S Z x d W 9 0 O y w m c X V v d D t T Z W N 0 a W 9 u M S 9 P U E V D I F N 1 c H B s e S 9 D a G F u Z 2 V k I F R 5 c G U u e 0 N v b H V t b j I 2 N y w y N j Z 9 J n F 1 b 3 Q 7 L C Z x d W 9 0 O 1 N l Y 3 R p b 2 4 x L 0 9 Q R U M g U 3 V w c G x 5 L 0 N o Y W 5 n Z W Q g V H l w Z S 5 7 Q 2 9 s d W 1 u M j Y 4 L D I 2 N 3 0 m c X V v d D s s J n F 1 b 3 Q 7 U 2 V j d G l v b j E v T 1 B F Q y B T d X B w b H k v Q 2 h h b m d l Z C B U e X B l L n t D b 2 x 1 b W 4 y N j k s M j Y 4 f S Z x d W 9 0 O y w m c X V v d D t T Z W N 0 a W 9 u M S 9 P U E V D I F N 1 c H B s e S 9 D a G F u Z 2 V k I F R 5 c G U u e 0 N v b H V t b j I 3 M C w y N j l 9 J n F 1 b 3 Q 7 L C Z x d W 9 0 O 1 N l Y 3 R p b 2 4 x L 0 9 Q R U M g U 3 V w c G x 5 L 0 N o Y W 5 n Z W Q g V H l w Z S 5 7 Q 2 9 s d W 1 u M j c x L D I 3 M H 0 m c X V v d D s s J n F 1 b 3 Q 7 U 2 V j d G l v b j E v T 1 B F Q y B T d X B w b H k v Q 2 h h b m d l Z C B U e X B l L n t D b 2 x 1 b W 4 y N z I s M j c x f S Z x d W 9 0 O y w m c X V v d D t T Z W N 0 a W 9 u M S 9 P U E V D I F N 1 c H B s e S 9 D a G F u Z 2 V k I F R 5 c G U u e 0 N v b H V t b j I 3 M y w y N z J 9 J n F 1 b 3 Q 7 L C Z x d W 9 0 O 1 N l Y 3 R p b 2 4 x L 0 9 Q R U M g U 3 V w c G x 5 L 0 N o Y W 5 n Z W Q g V H l w Z S 5 7 Q 2 9 s d W 1 u M j c 0 L D I 3 M 3 0 m c X V v d D s s J n F 1 b 3 Q 7 U 2 V j d G l v b j E v T 1 B F Q y B T d X B w b H k v Q 2 h h b m d l Z C B U e X B l L n t D b 2 x 1 b W 4 y N z U s M j c 0 f S Z x d W 9 0 O y w m c X V v d D t T Z W N 0 a W 9 u M S 9 P U E V D I F N 1 c H B s e S 9 D a G F u Z 2 V k I F R 5 c G U u e 0 N v b H V t b j I 3 N i w y N z V 9 J n F 1 b 3 Q 7 L C Z x d W 9 0 O 1 N l Y 3 R p b 2 4 x L 0 9 Q R U M g U 3 V w c G x 5 L 0 N o Y W 5 n Z W Q g V H l w Z S 5 7 Q 2 9 s d W 1 u M j c 3 L D I 3 N n 0 m c X V v d D s s J n F 1 b 3 Q 7 U 2 V j d G l v b j E v T 1 B F Q y B T d X B w b H k v Q 2 h h b m d l Z C B U e X B l L n t D b 2 x 1 b W 4 y N z g s M j c 3 f S Z x d W 9 0 O y w m c X V v d D t T Z W N 0 a W 9 u M S 9 P U E V D I F N 1 c H B s e S 9 D a G F u Z 2 V k I F R 5 c G U u e 0 N v b H V t b j I 3 O S w y N z h 9 J n F 1 b 3 Q 7 L C Z x d W 9 0 O 1 N l Y 3 R p b 2 4 x L 0 9 Q R U M g U 3 V w c G x 5 L 0 N o Y W 5 n Z W Q g V H l w Z S 5 7 Q 2 9 s d W 1 u M j g w L D I 3 O X 0 m c X V v d D s s J n F 1 b 3 Q 7 U 2 V j d G l v b j E v T 1 B F Q y B T d X B w b H k v Q 2 h h b m d l Z C B U e X B l L n t D b 2 x 1 b W 4 y O D E s M j g w f S Z x d W 9 0 O y w m c X V v d D t T Z W N 0 a W 9 u M S 9 P U E V D I F N 1 c H B s e S 9 D a G F u Z 2 V k I F R 5 c G U u e 0 N v b H V t b j I 4 M i w y O D F 9 J n F 1 b 3 Q 7 L C Z x d W 9 0 O 1 N l Y 3 R p b 2 4 x L 0 9 Q R U M g U 3 V w c G x 5 L 0 N o Y W 5 n Z W Q g V H l w Z S 5 7 Q 2 9 s d W 1 u M j g z L D I 4 M n 0 m c X V v d D s s J n F 1 b 3 Q 7 U 2 V j d G l v b j E v T 1 B F Q y B T d X B w b H k v Q 2 h h b m d l Z C B U e X B l L n t D b 2 x 1 b W 4 y O D Q s M j g z f S Z x d W 9 0 O y w m c X V v d D t T Z W N 0 a W 9 u M S 9 P U E V D I F N 1 c H B s e S 9 D a G F u Z 2 V k I F R 5 c G U u e 0 N v b H V t b j I 4 N S w y O D R 9 J n F 1 b 3 Q 7 L C Z x d W 9 0 O 1 N l Y 3 R p b 2 4 x L 0 9 Q R U M g U 3 V w c G x 5 L 0 N o Y W 5 n Z W Q g V H l w Z S 5 7 Q 2 9 s d W 1 u M j g 2 L D I 4 N X 0 m c X V v d D s s J n F 1 b 3 Q 7 U 2 V j d G l v b j E v T 1 B F Q y B T d X B w b H k v Q 2 h h b m d l Z C B U e X B l L n t D b 2 x 1 b W 4 y O D c s M j g 2 f S Z x d W 9 0 O y w m c X V v d D t T Z W N 0 a W 9 u M S 9 P U E V D I F N 1 c H B s e S 9 D a G F u Z 2 V k I F R 5 c G U u e 0 N v b H V t b j I 4 O C w y O D d 9 J n F 1 b 3 Q 7 L C Z x d W 9 0 O 1 N l Y 3 R p b 2 4 x L 0 9 Q R U M g U 3 V w c G x 5 L 0 N o Y W 5 n Z W Q g V H l w Z S 5 7 Q 2 9 s d W 1 u M j g 5 L D I 4 O H 0 m c X V v d D s s J n F 1 b 3 Q 7 U 2 V j d G l v b j E v T 1 B F Q y B T d X B w b H k v Q 2 h h b m d l Z C B U e X B l L n t D b 2 x 1 b W 4 y O T A s M j g 5 f S Z x d W 9 0 O y w m c X V v d D t T Z W N 0 a W 9 u M S 9 P U E V D I F N 1 c H B s e S 9 D a G F u Z 2 V k I F R 5 c G U u e 0 N v b H V t b j I 5 M S w y O T B 9 J n F 1 b 3 Q 7 L C Z x d W 9 0 O 1 N l Y 3 R p b 2 4 x L 0 9 Q R U M g U 3 V w c G x 5 L 0 N o Y W 5 n Z W Q g V H l w Z S 5 7 Q 2 9 s d W 1 u M j k y L D I 5 M X 0 m c X V v d D s s J n F 1 b 3 Q 7 U 2 V j d G l v b j E v T 1 B F Q y B T d X B w b H k v Q 2 h h b m d l Z C B U e X B l L n t D b 2 x 1 b W 4 y O T M s M j k y f S Z x d W 9 0 O y w m c X V v d D t T Z W N 0 a W 9 u M S 9 P U E V D I F N 1 c H B s e S 9 D a G F u Z 2 V k I F R 5 c G U u e 0 N v b H V t b j I 5 N C w y O T N 9 J n F 1 b 3 Q 7 L C Z x d W 9 0 O 1 N l Y 3 R p b 2 4 x L 0 9 Q R U M g U 3 V w c G x 5 L 0 N o Y W 5 n Z W Q g V H l w Z S 5 7 Q 2 9 s d W 1 u M j k 1 L D I 5 N H 0 m c X V v d D s s J n F 1 b 3 Q 7 U 2 V j d G l v b j E v T 1 B F Q y B T d X B w b H k v Q 2 h h b m d l Z C B U e X B l L n t D b 2 x 1 b W 4 y O T Y s M j k 1 f S Z x d W 9 0 O y w m c X V v d D t T Z W N 0 a W 9 u M S 9 P U E V D I F N 1 c H B s e S 9 D a G F u Z 2 V k I F R 5 c G U u e 0 N v b H V t b j I 5 N y w y O T Z 9 J n F 1 b 3 Q 7 L C Z x d W 9 0 O 1 N l Y 3 R p b 2 4 x L 0 9 Q R U M g U 3 V w c G x 5 L 0 N o Y W 5 n Z W Q g V H l w Z S 5 7 Q 2 9 s d W 1 u M j k 4 L D I 5 N 3 0 m c X V v d D s s J n F 1 b 3 Q 7 U 2 V j d G l v b j E v T 1 B F Q y B T d X B w b H k v Q 2 h h b m d l Z C B U e X B l L n t D b 2 x 1 b W 4 y O T k s M j k 4 f S Z x d W 9 0 O y w m c X V v d D t T Z W N 0 a W 9 u M S 9 P U E V D I F N 1 c H B s e S 9 D a G F u Z 2 V k I F R 5 c G U u e 0 N v b H V t b j M w M C w y O T l 9 J n F 1 b 3 Q 7 L C Z x d W 9 0 O 1 N l Y 3 R p b 2 4 x L 0 9 Q R U M g U 3 V w c G x 5 L 0 N o Y W 5 n Z W Q g V H l w Z S 5 7 Q 2 9 s d W 1 u M z A x L D M w M H 0 m c X V v d D s s J n F 1 b 3 Q 7 U 2 V j d G l v b j E v T 1 B F Q y B T d X B w b H k v Q 2 h h b m d l Z C B U e X B l L n t D b 2 x 1 b W 4 z M D I s M z A x f S Z x d W 9 0 O y w m c X V v d D t T Z W N 0 a W 9 u M S 9 P U E V D I F N 1 c H B s e S 9 D a G F u Z 2 V k I F R 5 c G U u e 0 N v b H V t b j M w M y w z M D J 9 J n F 1 b 3 Q 7 L C Z x d W 9 0 O 1 N l Y 3 R p b 2 4 x L 0 9 Q R U M g U 3 V w c G x 5 L 0 N o Y W 5 n Z W Q g V H l w Z S 5 7 Q 2 9 s d W 1 u M z A 0 L D M w M 3 0 m c X V v d D s s J n F 1 b 3 Q 7 U 2 V j d G l v b j E v T 1 B F Q y B T d X B w b H k v Q 2 h h b m d l Z C B U e X B l L n t D b 2 x 1 b W 4 z M D U s M z A 0 f S Z x d W 9 0 O y w m c X V v d D t T Z W N 0 a W 9 u M S 9 P U E V D I F N 1 c H B s e S 9 D a G F u Z 2 V k I F R 5 c G U u e 0 N v b H V t b j M w N i w z M D V 9 J n F 1 b 3 Q 7 L C Z x d W 9 0 O 1 N l Y 3 R p b 2 4 x L 0 9 Q R U M g U 3 V w c G x 5 L 0 N o Y W 5 n Z W Q g V H l w Z S 5 7 Q 2 9 s d W 1 u M z A 3 L D M w N n 0 m c X V v d D s s J n F 1 b 3 Q 7 U 2 V j d G l v b j E v T 1 B F Q y B T d X B w b H k v Q 2 h h b m d l Z C B U e X B l L n t D b 2 x 1 b W 4 z M D g s M z A 3 f S Z x d W 9 0 O y w m c X V v d D t T Z W N 0 a W 9 u M S 9 P U E V D I F N 1 c H B s e S 9 D a G F u Z 2 V k I F R 5 c G U u e 0 N v b H V t b j M w O S w z M D h 9 J n F 1 b 3 Q 7 L C Z x d W 9 0 O 1 N l Y 3 R p b 2 4 x L 0 9 Q R U M g U 3 V w c G x 5 L 0 N o Y W 5 n Z W Q g V H l w Z S 5 7 Q 2 9 s d W 1 u M z E w L D M w O X 0 m c X V v d D s s J n F 1 b 3 Q 7 U 2 V j d G l v b j E v T 1 B F Q y B T d X B w b H k v Q 2 h h b m d l Z C B U e X B l L n t D b 2 x 1 b W 4 z M T E s M z E w f S Z x d W 9 0 O y w m c X V v d D t T Z W N 0 a W 9 u M S 9 P U E V D I F N 1 c H B s e S 9 D a G F u Z 2 V k I F R 5 c G U u e 0 N v b H V t b j M x M i w z M T F 9 J n F 1 b 3 Q 7 L C Z x d W 9 0 O 1 N l Y 3 R p b 2 4 x L 0 9 Q R U M g U 3 V w c G x 5 L 0 N o Y W 5 n Z W Q g V H l w Z S 5 7 Q 2 9 s d W 1 u M z E z L D M x M n 0 m c X V v d D s s J n F 1 b 3 Q 7 U 2 V j d G l v b j E v T 1 B F Q y B T d X B w b H k v Q 2 h h b m d l Z C B U e X B l L n t D b 2 x 1 b W 4 z M T Q s M z E z f S Z x d W 9 0 O y w m c X V v d D t T Z W N 0 a W 9 u M S 9 P U E V D I F N 1 c H B s e S 9 D a G F u Z 2 V k I F R 5 c G U u e 0 N v b H V t b j M x N S w z M T R 9 J n F 1 b 3 Q 7 L C Z x d W 9 0 O 1 N l Y 3 R p b 2 4 x L 0 9 Q R U M g U 3 V w c G x 5 L 0 N o Y W 5 n Z W Q g V H l w Z S 5 7 Q 2 9 s d W 1 u M z E 2 L D M x N X 0 m c X V v d D s s J n F 1 b 3 Q 7 U 2 V j d G l v b j E v T 1 B F Q y B T d X B w b H k v Q 2 h h b m d l Z C B U e X B l L n t D b 2 x 1 b W 4 z M T c s M z E 2 f S Z x d W 9 0 O y w m c X V v d D t T Z W N 0 a W 9 u M S 9 P U E V D I F N 1 c H B s e S 9 D a G F u Z 2 V k I F R 5 c G U u e 0 N v b H V t b j M x O C w z M T d 9 J n F 1 b 3 Q 7 L C Z x d W 9 0 O 1 N l Y 3 R p b 2 4 x L 0 9 Q R U M g U 3 V w c G x 5 L 0 N o Y W 5 n Z W Q g V H l w Z S 5 7 Q 2 9 s d W 1 u M z E 5 L D M x O H 0 m c X V v d D s s J n F 1 b 3 Q 7 U 2 V j d G l v b j E v T 1 B F Q y B T d X B w b H k v Q 2 h h b m d l Z C B U e X B l L n t D b 2 x 1 b W 4 z M j A s M z E 5 f S Z x d W 9 0 O y w m c X V v d D t T Z W N 0 a W 9 u M S 9 P U E V D I F N 1 c H B s e S 9 D a G F u Z 2 V k I F R 5 c G U u e 0 N v b H V t b j M y M S w z M j B 9 J n F 1 b 3 Q 7 L C Z x d W 9 0 O 1 N l Y 3 R p b 2 4 x L 0 9 Q R U M g U 3 V w c G x 5 L 0 N o Y W 5 n Z W Q g V H l w Z S 5 7 Q 2 9 s d W 1 u M z I y L D M y M X 0 m c X V v d D s s J n F 1 b 3 Q 7 U 2 V j d G l v b j E v T 1 B F Q y B T d X B w b H k v Q 2 h h b m d l Z C B U e X B l L n t D b 2 x 1 b W 4 z M j M s M z I y f S Z x d W 9 0 O y w m c X V v d D t T Z W N 0 a W 9 u M S 9 P U E V D I F N 1 c H B s e S 9 D a G F u Z 2 V k I F R 5 c G U u e 0 N v b H V t b j M y N C w z M j N 9 J n F 1 b 3 Q 7 L C Z x d W 9 0 O 1 N l Y 3 R p b 2 4 x L 0 9 Q R U M g U 3 V w c G x 5 L 0 N o Y W 5 n Z W Q g V H l w Z S 5 7 Q 2 9 s d W 1 u M z I 1 L D M y N H 0 m c X V v d D s s J n F 1 b 3 Q 7 U 2 V j d G l v b j E v T 1 B F Q y B T d X B w b H k v Q 2 h h b m d l Z C B U e X B l L n t D b 2 x 1 b W 4 z M j Y s M z I 1 f S Z x d W 9 0 O y w m c X V v d D t T Z W N 0 a W 9 u M S 9 P U E V D I F N 1 c H B s e S 9 D a G F u Z 2 V k I F R 5 c G U u e 0 N v b H V t b j M y N y w z M j Z 9 J n F 1 b 3 Q 7 L C Z x d W 9 0 O 1 N l Y 3 R p b 2 4 x L 0 9 Q R U M g U 3 V w c G x 5 L 0 N o Y W 5 n Z W Q g V H l w Z S 5 7 Q 2 9 s d W 1 u M z I 4 L D M y N 3 0 m c X V v d D s s J n F 1 b 3 Q 7 U 2 V j d G l v b j E v T 1 B F Q y B T d X B w b H k v Q 2 h h b m d l Z C B U e X B l L n t D b 2 x 1 b W 4 z M j k s M z I 4 f S Z x d W 9 0 O y w m c X V v d D t T Z W N 0 a W 9 u M S 9 P U E V D I F N 1 c H B s e S 9 D a G F u Z 2 V k I F R 5 c G U u e 0 N v b H V t b j M z M C w z M j l 9 J n F 1 b 3 Q 7 L C Z x d W 9 0 O 1 N l Y 3 R p b 2 4 x L 0 9 Q R U M g U 3 V w c G x 5 L 0 N o Y W 5 n Z W Q g V H l w Z S 5 7 Q 2 9 s d W 1 u M z M x L D M z M H 0 m c X V v d D s s J n F 1 b 3 Q 7 U 2 V j d G l v b j E v T 1 B F Q y B T d X B w b H k v Q 2 h h b m d l Z C B U e X B l L n t D b 2 x 1 b W 4 z M z I s M z M x f S Z x d W 9 0 O y w m c X V v d D t T Z W N 0 a W 9 u M S 9 P U E V D I F N 1 c H B s e S 9 D a G F u Z 2 V k I F R 5 c G U u e 0 N v b H V t b j M z M y w z M z J 9 J n F 1 b 3 Q 7 L C Z x d W 9 0 O 1 N l Y 3 R p b 2 4 x L 0 9 Q R U M g U 3 V w c G x 5 L 0 N o Y W 5 n Z W Q g V H l w Z S 5 7 Q 2 9 s d W 1 u M z M 0 L D M z M 3 0 m c X V v d D s s J n F 1 b 3 Q 7 U 2 V j d G l v b j E v T 1 B F Q y B T d X B w b H k v Q 2 h h b m d l Z C B U e X B l L n t D b 2 x 1 b W 4 z M z U s M z M 0 f S Z x d W 9 0 O y w m c X V v d D t T Z W N 0 a W 9 u M S 9 P U E V D I F N 1 c H B s e S 9 D a G F u Z 2 V k I F R 5 c G U u e 0 N v b H V t b j M z N i w z M z V 9 J n F 1 b 3 Q 7 L C Z x d W 9 0 O 1 N l Y 3 R p b 2 4 x L 0 9 Q R U M g U 3 V w c G x 5 L 0 N o Y W 5 n Z W Q g V H l w Z S 5 7 Q 2 9 s d W 1 u M z M 3 L D M z N n 0 m c X V v d D s s J n F 1 b 3 Q 7 U 2 V j d G l v b j E v T 1 B F Q y B T d X B w b H k v Q 2 h h b m d l Z C B U e X B l L n t D b 2 x 1 b W 4 z M z g s M z M 3 f S Z x d W 9 0 O y w m c X V v d D t T Z W N 0 a W 9 u M S 9 P U E V D I F N 1 c H B s e S 9 D a G F u Z 2 V k I F R 5 c G U u e 0 N v b H V t b j M z O S w z M z h 9 J n F 1 b 3 Q 7 L C Z x d W 9 0 O 1 N l Y 3 R p b 2 4 x L 0 9 Q R U M g U 3 V w c G x 5 L 0 N o Y W 5 n Z W Q g V H l w Z S 5 7 Q 2 9 s d W 1 u M z Q w L D M z O X 0 m c X V v d D s s J n F 1 b 3 Q 7 U 2 V j d G l v b j E v T 1 B F Q y B T d X B w b H k v Q 2 h h b m d l Z C B U e X B l L n t D b 2 x 1 b W 4 z N D E s M z Q w f S Z x d W 9 0 O y w m c X V v d D t T Z W N 0 a W 9 u M S 9 P U E V D I F N 1 c H B s e S 9 D a G F u Z 2 V k I F R 5 c G U u e 0 N v b H V t b j M 0 M i w z N D F 9 J n F 1 b 3 Q 7 L C Z x d W 9 0 O 1 N l Y 3 R p b 2 4 x L 0 9 Q R U M g U 3 V w c G x 5 L 0 N o Y W 5 n Z W Q g V H l w Z S 5 7 Q 2 9 s d W 1 u M z Q z L D M 0 M n 0 m c X V v d D s s J n F 1 b 3 Q 7 U 2 V j d G l v b j E v T 1 B F Q y B T d X B w b H k v Q 2 h h b m d l Z C B U e X B l L n t D b 2 x 1 b W 4 z N D Q s M z Q z f S Z x d W 9 0 O y w m c X V v d D t T Z W N 0 a W 9 u M S 9 P U E V D I F N 1 c H B s e S 9 D a G F u Z 2 V k I F R 5 c G U u e 0 N v b H V t b j M 0 N S w z N D R 9 J n F 1 b 3 Q 7 L C Z x d W 9 0 O 1 N l Y 3 R p b 2 4 x L 0 9 Q R U M g U 3 V w c G x 5 L 0 N o Y W 5 n Z W Q g V H l w Z S 5 7 Q 2 9 s d W 1 u M z Q 2 L D M 0 N X 0 m c X V v d D s s J n F 1 b 3 Q 7 U 2 V j d G l v b j E v T 1 B F Q y B T d X B w b H k v Q 2 h h b m d l Z C B U e X B l L n t D b 2 x 1 b W 4 z N D c s M z Q 2 f S Z x d W 9 0 O y w m c X V v d D t T Z W N 0 a W 9 u M S 9 P U E V D I F N 1 c H B s e S 9 D a G F u Z 2 V k I F R 5 c G U u e 0 N v b H V t b j M 0 O C w z N D d 9 J n F 1 b 3 Q 7 L C Z x d W 9 0 O 1 N l Y 3 R p b 2 4 x L 0 9 Q R U M g U 3 V w c G x 5 L 0 N o Y W 5 n Z W Q g V H l w Z S 5 7 Q 2 9 s d W 1 u M z Q 5 L D M 0 O H 0 m c X V v d D s s J n F 1 b 3 Q 7 U 2 V j d G l v b j E v T 1 B F Q y B T d X B w b H k v Q 2 h h b m d l Z C B U e X B l L n t D b 2 x 1 b W 4 z N T A s M z Q 5 f S Z x d W 9 0 O y w m c X V v d D t T Z W N 0 a W 9 u M S 9 P U E V D I F N 1 c H B s e S 9 D a G F u Z 2 V k I F R 5 c G U u e 0 N v b H V t b j M 1 M S w z N T B 9 J n F 1 b 3 Q 7 L C Z x d W 9 0 O 1 N l Y 3 R p b 2 4 x L 0 9 Q R U M g U 3 V w c G x 5 L 0 N o Y W 5 n Z W Q g V H l w Z S 5 7 Q 2 9 s d W 1 u M z U y L D M 1 M X 0 m c X V v d D s s J n F 1 b 3 Q 7 U 2 V j d G l v b j E v T 1 B F Q y B T d X B w b H k v Q 2 h h b m d l Z C B U e X B l L n t D b 2 x 1 b W 4 z N T M s M z U y f S Z x d W 9 0 O y w m c X V v d D t T Z W N 0 a W 9 u M S 9 P U E V D I F N 1 c H B s e S 9 D a G F u Z 2 V k I F R 5 c G U u e 0 N v b H V t b j M 1 N C w z N T N 9 J n F 1 b 3 Q 7 L C Z x d W 9 0 O 1 N l Y 3 R p b 2 4 x L 0 9 Q R U M g U 3 V w c G x 5 L 0 N o Y W 5 n Z W Q g V H l w Z S 5 7 Q 2 9 s d W 1 u M z U 1 L D M 1 N H 0 m c X V v d D s s J n F 1 b 3 Q 7 U 2 V j d G l v b j E v T 1 B F Q y B T d X B w b H k v Q 2 h h b m d l Z C B U e X B l L n t D b 2 x 1 b W 4 z N T Y s M z U 1 f S Z x d W 9 0 O y w m c X V v d D t T Z W N 0 a W 9 u M S 9 P U E V D I F N 1 c H B s e S 9 D a G F u Z 2 V k I F R 5 c G U u e 0 N v b H V t b j M 1 N y w z N T Z 9 J n F 1 b 3 Q 7 L C Z x d W 9 0 O 1 N l Y 3 R p b 2 4 x L 0 9 Q R U M g U 3 V w c G x 5 L 0 N o Y W 5 n Z W Q g V H l w Z S 5 7 Q 2 9 s d W 1 u M z U 4 L D M 1 N 3 0 m c X V v d D s s J n F 1 b 3 Q 7 U 2 V j d G l v b j E v T 1 B F Q y B T d X B w b H k v Q 2 h h b m d l Z C B U e X B l L n t D b 2 x 1 b W 4 z N T k s M z U 4 f S Z x d W 9 0 O y w m c X V v d D t T Z W N 0 a W 9 u M S 9 P U E V D I F N 1 c H B s e S 9 D a G F u Z 2 V k I F R 5 c G U u e 0 N v b H V t b j M 2 M C w z N T l 9 J n F 1 b 3 Q 7 L C Z x d W 9 0 O 1 N l Y 3 R p b 2 4 x L 0 9 Q R U M g U 3 V w c G x 5 L 0 N o Y W 5 n Z W Q g V H l w Z S 5 7 Q 2 9 s d W 1 u M z Y x L D M 2 M H 0 m c X V v d D s s J n F 1 b 3 Q 7 U 2 V j d G l v b j E v T 1 B F Q y B T d X B w b H k v Q 2 h h b m d l Z C B U e X B l L n t D b 2 x 1 b W 4 z N j I s M z Y x f S Z x d W 9 0 O y w m c X V v d D t T Z W N 0 a W 9 u M S 9 P U E V D I F N 1 c H B s e S 9 D a G F u Z 2 V k I F R 5 c G U u e 0 N v b H V t b j M 2 M y w z N j J 9 J n F 1 b 3 Q 7 L C Z x d W 9 0 O 1 N l Y 3 R p b 2 4 x L 0 9 Q R U M g U 3 V w c G x 5 L 0 N o Y W 5 n Z W Q g V H l w Z S 5 7 Q 2 9 s d W 1 u M z Y 0 L D M 2 M 3 0 m c X V v d D s s J n F 1 b 3 Q 7 U 2 V j d G l v b j E v T 1 B F Q y B T d X B w b H k v Q 2 h h b m d l Z C B U e X B l L n t D b 2 x 1 b W 4 z N j U s M z Y 0 f S Z x d W 9 0 O y w m c X V v d D t T Z W N 0 a W 9 u M S 9 P U E V D I F N 1 c H B s e S 9 D a G F u Z 2 V k I F R 5 c G U u e 0 N v b H V t b j M 2 N i w z N j V 9 J n F 1 b 3 Q 7 L C Z x d W 9 0 O 1 N l Y 3 R p b 2 4 x L 0 9 Q R U M g U 3 V w c G x 5 L 0 N o Y W 5 n Z W Q g V H l w Z S 5 7 Q 2 9 s d W 1 u M z Y 3 L D M 2 N n 0 m c X V v d D s s J n F 1 b 3 Q 7 U 2 V j d G l v b j E v T 1 B F Q y B T d X B w b H k v Q 2 h h b m d l Z C B U e X B l L n t D b 2 x 1 b W 4 z N j g s M z Y 3 f S Z x d W 9 0 O y w m c X V v d D t T Z W N 0 a W 9 u M S 9 P U E V D I F N 1 c H B s e S 9 D a G F u Z 2 V k I F R 5 c G U u e 0 N v b H V t b j M 2 O S w z N j h 9 J n F 1 b 3 Q 7 L C Z x d W 9 0 O 1 N l Y 3 R p b 2 4 x L 0 9 Q R U M g U 3 V w c G x 5 L 0 N o Y W 5 n Z W Q g V H l w Z S 5 7 Q 2 9 s d W 1 u M z c w L D M 2 O X 0 m c X V v d D s s J n F 1 b 3 Q 7 U 2 V j d G l v b j E v T 1 B F Q y B T d X B w b H k v Q 2 h h b m d l Z C B U e X B l L n t D b 2 x 1 b W 4 z N z E s M z c w f S Z x d W 9 0 O y w m c X V v d D t T Z W N 0 a W 9 u M S 9 P U E V D I F N 1 c H B s e S 9 D a G F u Z 2 V k I F R 5 c G U u e 0 N v b H V t b j M 3 M i w z N z F 9 J n F 1 b 3 Q 7 L C Z x d W 9 0 O 1 N l Y 3 R p b 2 4 x L 0 9 Q R U M g U 3 V w c G x 5 L 0 N o Y W 5 n Z W Q g V H l w Z S 5 7 Q 2 9 s d W 1 u M z c z L D M 3 M n 0 m c X V v d D s s J n F 1 b 3 Q 7 U 2 V j d G l v b j E v T 1 B F Q y B T d X B w b H k v Q 2 h h b m d l Z C B U e X B l L n t D b 2 x 1 b W 4 z N z Q s M z c z f S Z x d W 9 0 O y w m c X V v d D t T Z W N 0 a W 9 u M S 9 P U E V D I F N 1 c H B s e S 9 D a G F u Z 2 V k I F R 5 c G U u e 0 N v b H V t b j M 3 N S w z N z R 9 J n F 1 b 3 Q 7 L C Z x d W 9 0 O 1 N l Y 3 R p b 2 4 x L 0 9 Q R U M g U 3 V w c G x 5 L 0 N o Y W 5 n Z W Q g V H l w Z S 5 7 Q 2 9 s d W 1 u M z c 2 L D M 3 N X 0 m c X V v d D s s J n F 1 b 3 Q 7 U 2 V j d G l v b j E v T 1 B F Q y B T d X B w b H k v Q 2 h h b m d l Z C B U e X B l L n t D b 2 x 1 b W 4 z N z c s M z c 2 f S Z x d W 9 0 O y w m c X V v d D t T Z W N 0 a W 9 u M S 9 P U E V D I F N 1 c H B s e S 9 D a G F u Z 2 V k I F R 5 c G U u e 0 N v b H V t b j M 3 O C w z N z d 9 J n F 1 b 3 Q 7 L C Z x d W 9 0 O 1 N l Y 3 R p b 2 4 x L 0 9 Q R U M g U 3 V w c G x 5 L 0 N o Y W 5 n Z W Q g V H l w Z S 5 7 Q 2 9 s d W 1 u M z c 5 L D M 3 O H 0 m c X V v d D s s J n F 1 b 3 Q 7 U 2 V j d G l v b j E v T 1 B F Q y B T d X B w b H k v Q 2 h h b m d l Z C B U e X B l L n t D b 2 x 1 b W 4 z O D A s M z c 5 f S Z x d W 9 0 O y w m c X V v d D t T Z W N 0 a W 9 u M S 9 P U E V D I F N 1 c H B s e S 9 D a G F u Z 2 V k I F R 5 c G U u e 0 N v b H V t b j M 4 M S w z O D B 9 J n F 1 b 3 Q 7 L C Z x d W 9 0 O 1 N l Y 3 R p b 2 4 x L 0 9 Q R U M g U 3 V w c G x 5 L 0 N o Y W 5 n Z W Q g V H l w Z S 5 7 Q 2 9 s d W 1 u M z g y L D M 4 M X 0 m c X V v d D s s J n F 1 b 3 Q 7 U 2 V j d G l v b j E v T 1 B F Q y B T d X B w b H k v Q 2 h h b m d l Z C B U e X B l L n t D b 2 x 1 b W 4 z O D M s M z g y f S Z x d W 9 0 O y w m c X V v d D t T Z W N 0 a W 9 u M S 9 P U E V D I F N 1 c H B s e S 9 D a G F u Z 2 V k I F R 5 c G U u e 0 N v b H V t b j M 4 N C w z O D N 9 J n F 1 b 3 Q 7 L C Z x d W 9 0 O 1 N l Y 3 R p b 2 4 x L 0 9 Q R U M g U 3 V w c G x 5 L 0 N o Y W 5 n Z W Q g V H l w Z S 5 7 Q 2 9 s d W 1 u M z g 1 L D M 4 N H 0 m c X V v d D s s J n F 1 b 3 Q 7 U 2 V j d G l v b j E v T 1 B F Q y B T d X B w b H k v Q 2 h h b m d l Z C B U e X B l L n t D b 2 x 1 b W 4 z O D Y s M z g 1 f S Z x d W 9 0 O y w m c X V v d D t T Z W N 0 a W 9 u M S 9 P U E V D I F N 1 c H B s e S 9 D a G F u Z 2 V k I F R 5 c G U u e 0 N v b H V t b j M 4 N y w z O D Z 9 J n F 1 b 3 Q 7 L C Z x d W 9 0 O 1 N l Y 3 R p b 2 4 x L 0 9 Q R U M g U 3 V w c G x 5 L 0 N o Y W 5 n Z W Q g V H l w Z S 5 7 Q 2 9 s d W 1 u M z g 4 L D M 4 N 3 0 m c X V v d D s s J n F 1 b 3 Q 7 U 2 V j d G l v b j E v T 1 B F Q y B T d X B w b H k v Q 2 h h b m d l Z C B U e X B l L n t D b 2 x 1 b W 4 z O D k s M z g 4 f S Z x d W 9 0 O y w m c X V v d D t T Z W N 0 a W 9 u M S 9 P U E V D I F N 1 c H B s e S 9 D a G F u Z 2 V k I F R 5 c G U u e 0 N v b H V t b j M 5 M C w z O D l 9 J n F 1 b 3 Q 7 L C Z x d W 9 0 O 1 N l Y 3 R p b 2 4 x L 0 9 Q R U M g U 3 V w c G x 5 L 0 N o Y W 5 n Z W Q g V H l w Z S 5 7 Q 2 9 s d W 1 u M z k x L D M 5 M H 0 m c X V v d D s s J n F 1 b 3 Q 7 U 2 V j d G l v b j E v T 1 B F Q y B T d X B w b H k v Q 2 h h b m d l Z C B U e X B l L n t D b 2 x 1 b W 4 z O T I s M z k x f S Z x d W 9 0 O y w m c X V v d D t T Z W N 0 a W 9 u M S 9 P U E V D I F N 1 c H B s e S 9 D a G F u Z 2 V k I F R 5 c G U u e 0 N v b H V t b j M 5 M y w z O T J 9 J n F 1 b 3 Q 7 L C Z x d W 9 0 O 1 N l Y 3 R p b 2 4 x L 0 9 Q R U M g U 3 V w c G x 5 L 0 N o Y W 5 n Z W Q g V H l w Z S 5 7 Q 2 9 s d W 1 u M z k 0 L D M 5 M 3 0 m c X V v d D s s J n F 1 b 3 Q 7 U 2 V j d G l v b j E v T 1 B F Q y B T d X B w b H k v Q 2 h h b m d l Z C B U e X B l L n t D b 2 x 1 b W 4 z O T U s M z k 0 f S Z x d W 9 0 O y w m c X V v d D t T Z W N 0 a W 9 u M S 9 P U E V D I F N 1 c H B s e S 9 D a G F u Z 2 V k I F R 5 c G U u e 0 N v b H V t b j M 5 N i w z O T V 9 J n F 1 b 3 Q 7 L C Z x d W 9 0 O 1 N l Y 3 R p b 2 4 x L 0 9 Q R U M g U 3 V w c G x 5 L 0 N o Y W 5 n Z W Q g V H l w Z S 5 7 Q 2 9 s d W 1 u M z k 3 L D M 5 N n 0 m c X V v d D s s J n F 1 b 3 Q 7 U 2 V j d G l v b j E v T 1 B F Q y B T d X B w b H k v Q 2 h h b m d l Z C B U e X B l L n t D b 2 x 1 b W 4 z O T g s M z k 3 f S Z x d W 9 0 O y w m c X V v d D t T Z W N 0 a W 9 u M S 9 P U E V D I F N 1 c H B s e S 9 D a G F u Z 2 V k I F R 5 c G U u e 0 N v b H V t b j M 5 O S w z O T h 9 J n F 1 b 3 Q 7 L C Z x d W 9 0 O 1 N l Y 3 R p b 2 4 x L 0 9 Q R U M g U 3 V w c G x 5 L 0 N o Y W 5 n Z W Q g V H l w Z S 5 7 Q 2 9 s d W 1 u N D A w L D M 5 O X 0 m c X V v d D s s J n F 1 b 3 Q 7 U 2 V j d G l v b j E v T 1 B F Q y B T d X B w b H k v Q 2 h h b m d l Z C B U e X B l L n t D b 2 x 1 b W 4 0 M D E s N D A w f S Z x d W 9 0 O y w m c X V v d D t T Z W N 0 a W 9 u M S 9 P U E V D I F N 1 c H B s e S 9 D a G F u Z 2 V k I F R 5 c G U u e 0 N v b H V t b j Q w M i w 0 M D F 9 J n F 1 b 3 Q 7 L C Z x d W 9 0 O 1 N l Y 3 R p b 2 4 x L 0 9 Q R U M g U 3 V w c G x 5 L 0 N o Y W 5 n Z W Q g V H l w Z S 5 7 Q 2 9 s d W 1 u N D A z L D Q w M n 0 m c X V v d D s s J n F 1 b 3 Q 7 U 2 V j d G l v b j E v T 1 B F Q y B T d X B w b H k v Q 2 h h b m d l Z C B U e X B l L n t D b 2 x 1 b W 4 0 M D Q s N D A z f S Z x d W 9 0 O y w m c X V v d D t T Z W N 0 a W 9 u M S 9 P U E V D I F N 1 c H B s e S 9 D a G F u Z 2 V k I F R 5 c G U u e 0 N v b H V t b j Q w N S w 0 M D R 9 J n F 1 b 3 Q 7 L C Z x d W 9 0 O 1 N l Y 3 R p b 2 4 x L 0 9 Q R U M g U 3 V w c G x 5 L 0 N o Y W 5 n Z W Q g V H l w Z S 5 7 Q 2 9 s d W 1 u N D A 2 L D Q w N X 0 m c X V v d D s s J n F 1 b 3 Q 7 U 2 V j d G l v b j E v T 1 B F Q y B T d X B w b H k v Q 2 h h b m d l Z C B U e X B l L n t D b 2 x 1 b W 4 0 M D c s N D A 2 f S Z x d W 9 0 O y w m c X V v d D t T Z W N 0 a W 9 u M S 9 P U E V D I F N 1 c H B s e S 9 D a G F u Z 2 V k I F R 5 c G U u e 0 N v b H V t b j Q w O C w 0 M D d 9 J n F 1 b 3 Q 7 L C Z x d W 9 0 O 1 N l Y 3 R p b 2 4 x L 0 9 Q R U M g U 3 V w c G x 5 L 0 N o Y W 5 n Z W Q g V H l w Z S 5 7 Q 2 9 s d W 1 u N D A 5 L D Q w O H 0 m c X V v d D s s J n F 1 b 3 Q 7 U 2 V j d G l v b j E v T 1 B F Q y B T d X B w b H k v Q 2 h h b m d l Z C B U e X B l L n t D b 2 x 1 b W 4 0 M T A s N D A 5 f S Z x d W 9 0 O y w m c X V v d D t T Z W N 0 a W 9 u M S 9 P U E V D I F N 1 c H B s e S 9 D a G F u Z 2 V k I F R 5 c G U u e 0 N v b H V t b j Q x M S w 0 M T B 9 J n F 1 b 3 Q 7 L C Z x d W 9 0 O 1 N l Y 3 R p b 2 4 x L 0 9 Q R U M g U 3 V w c G x 5 L 0 N o Y W 5 n Z W Q g V H l w Z S 5 7 Q 2 9 s d W 1 u N D E y L D Q x M X 0 m c X V v d D s s J n F 1 b 3 Q 7 U 2 V j d G l v b j E v T 1 B F Q y B T d X B w b H k v Q 2 h h b m d l Z C B U e X B l L n t D b 2 x 1 b W 4 0 M T M s N D E y f S Z x d W 9 0 O y w m c X V v d D t T Z W N 0 a W 9 u M S 9 P U E V D I F N 1 c H B s e S 9 D a G F u Z 2 V k I F R 5 c G U u e 0 N v b H V t b j Q x N C w 0 M T N 9 J n F 1 b 3 Q 7 L C Z x d W 9 0 O 1 N l Y 3 R p b 2 4 x L 0 9 Q R U M g U 3 V w c G x 5 L 0 N o Y W 5 n Z W Q g V H l w Z S 5 7 Q 2 9 s d W 1 u N D E 1 L D Q x N H 0 m c X V v d D s s J n F 1 b 3 Q 7 U 2 V j d G l v b j E v T 1 B F Q y B T d X B w b H k v Q 2 h h b m d l Z C B U e X B l L n t D b 2 x 1 b W 4 0 M T Y s N D E 1 f S Z x d W 9 0 O y w m c X V v d D t T Z W N 0 a W 9 u M S 9 P U E V D I F N 1 c H B s e S 9 D a G F u Z 2 V k I F R 5 c G U u e 0 N v b H V t b j Q x N y w 0 M T Z 9 J n F 1 b 3 Q 7 L C Z x d W 9 0 O 1 N l Y 3 R p b 2 4 x L 0 9 Q R U M g U 3 V w c G x 5 L 0 N o Y W 5 n Z W Q g V H l w Z S 5 7 Q 2 9 s d W 1 u N D E 4 L D Q x N 3 0 m c X V v d D s s J n F 1 b 3 Q 7 U 2 V j d G l v b j E v T 1 B F Q y B T d X B w b H k v Q 2 h h b m d l Z C B U e X B l L n t D b 2 x 1 b W 4 0 M T k s N D E 4 f S Z x d W 9 0 O y w m c X V v d D t T Z W N 0 a W 9 u M S 9 P U E V D I F N 1 c H B s e S 9 D a G F u Z 2 V k I F R 5 c G U u e 0 N v b H V t b j Q y M C w 0 M T l 9 J n F 1 b 3 Q 7 L C Z x d W 9 0 O 1 N l Y 3 R p b 2 4 x L 0 9 Q R U M g U 3 V w c G x 5 L 0 N o Y W 5 n Z W Q g V H l w Z S 5 7 Q 2 9 s d W 1 u N D I x L D Q y M H 0 m c X V v d D s s J n F 1 b 3 Q 7 U 2 V j d G l v b j E v T 1 B F Q y B T d X B w b H k v Q 2 h h b m d l Z C B U e X B l L n t D b 2 x 1 b W 4 0 M j I s N D I x f S Z x d W 9 0 O y w m c X V v d D t T Z W N 0 a W 9 u M S 9 P U E V D I F N 1 c H B s e S 9 D a G F u Z 2 V k I F R 5 c G U u e 0 N v b H V t b j Q y M y w 0 M j J 9 J n F 1 b 3 Q 7 L C Z x d W 9 0 O 1 N l Y 3 R p b 2 4 x L 0 9 Q R U M g U 3 V w c G x 5 L 0 N o Y W 5 n Z W Q g V H l w Z S 5 7 Q 2 9 s d W 1 u N D I 0 L D Q y M 3 0 m c X V v d D s s J n F 1 b 3 Q 7 U 2 V j d G l v b j E v T 1 B F Q y B T d X B w b H k v Q 2 h h b m d l Z C B U e X B l L n t D b 2 x 1 b W 4 0 M j U s N D I 0 f S Z x d W 9 0 O y w m c X V v d D t T Z W N 0 a W 9 u M S 9 P U E V D I F N 1 c H B s e S 9 D a G F u Z 2 V k I F R 5 c G U u e 0 N v b H V t b j Q y N i w 0 M j V 9 J n F 1 b 3 Q 7 L C Z x d W 9 0 O 1 N l Y 3 R p b 2 4 x L 0 9 Q R U M g U 3 V w c G x 5 L 0 N o Y W 5 n Z W Q g V H l w Z S 5 7 Q 2 9 s d W 1 u N D I 3 L D Q y N n 0 m c X V v d D s s J n F 1 b 3 Q 7 U 2 V j d G l v b j E v T 1 B F Q y B T d X B w b H k v Q 2 h h b m d l Z C B U e X B l L n t D b 2 x 1 b W 4 0 M j g s N D I 3 f S Z x d W 9 0 O y w m c X V v d D t T Z W N 0 a W 9 u M S 9 P U E V D I F N 1 c H B s e S 9 D a G F u Z 2 V k I F R 5 c G U u e 0 N v b H V t b j Q y O S w 0 M j h 9 J n F 1 b 3 Q 7 L C Z x d W 9 0 O 1 N l Y 3 R p b 2 4 x L 0 9 Q R U M g U 3 V w c G x 5 L 0 N o Y W 5 n Z W Q g V H l w Z S 5 7 Q 2 9 s d W 1 u N D M w L D Q y O X 0 m c X V v d D s s J n F 1 b 3 Q 7 U 2 V j d G l v b j E v T 1 B F Q y B T d X B w b H k v Q 2 h h b m d l Z C B U e X B l L n t D b 2 x 1 b W 4 0 M z E s N D M w f S Z x d W 9 0 O y w m c X V v d D t T Z W N 0 a W 9 u M S 9 P U E V D I F N 1 c H B s e S 9 D a G F u Z 2 V k I F R 5 c G U u e 0 N v b H V t b j Q z M i w 0 M z F 9 J n F 1 b 3 Q 7 L C Z x d W 9 0 O 1 N l Y 3 R p b 2 4 x L 0 9 Q R U M g U 3 V w c G x 5 L 0 N o Y W 5 n Z W Q g V H l w Z S 5 7 Q 2 9 s d W 1 u N D M z L D Q z M n 0 m c X V v d D s s J n F 1 b 3 Q 7 U 2 V j d G l v b j E v T 1 B F Q y B T d X B w b H k v Q 2 h h b m d l Z C B U e X B l L n t D b 2 x 1 b W 4 0 M z Q s N D M z f S Z x d W 9 0 O y w m c X V v d D t T Z W N 0 a W 9 u M S 9 P U E V D I F N 1 c H B s e S 9 D a G F u Z 2 V k I F R 5 c G U u e 0 N v b H V t b j Q z N S w 0 M z R 9 J n F 1 b 3 Q 7 L C Z x d W 9 0 O 1 N l Y 3 R p b 2 4 x L 0 9 Q R U M g U 3 V w c G x 5 L 0 N o Y W 5 n Z W Q g V H l w Z S 5 7 Q 2 9 s d W 1 u N D M 2 L D Q z N X 0 m c X V v d D s s J n F 1 b 3 Q 7 U 2 V j d G l v b j E v T 1 B F Q y B T d X B w b H k v Q 2 h h b m d l Z C B U e X B l L n t D b 2 x 1 b W 4 0 M z c s N D M 2 f S Z x d W 9 0 O y w m c X V v d D t T Z W N 0 a W 9 u M S 9 P U E V D I F N 1 c H B s e S 9 D a G F u Z 2 V k I F R 5 c G U u e 0 N v b H V t b j Q z O C w 0 M z d 9 J n F 1 b 3 Q 7 L C Z x d W 9 0 O 1 N l Y 3 R p b 2 4 x L 0 9 Q R U M g U 3 V w c G x 5 L 0 N o Y W 5 n Z W Q g V H l w Z S 5 7 Q 2 9 s d W 1 u N D M 5 L D Q z O H 0 m c X V v d D s s J n F 1 b 3 Q 7 U 2 V j d G l v b j E v T 1 B F Q y B T d X B w b H k v Q 2 h h b m d l Z C B U e X B l L n t D b 2 x 1 b W 4 0 N D A s N D M 5 f S Z x d W 9 0 O y w m c X V v d D t T Z W N 0 a W 9 u M S 9 P U E V D I F N 1 c H B s e S 9 D a G F u Z 2 V k I F R 5 c G U u e 0 N v b H V t b j Q 0 M S w 0 N D B 9 J n F 1 b 3 Q 7 L C Z x d W 9 0 O 1 N l Y 3 R p b 2 4 x L 0 9 Q R U M g U 3 V w c G x 5 L 0 N o Y W 5 n Z W Q g V H l w Z S 5 7 Q 2 9 s d W 1 u N D Q y L D Q 0 M X 0 m c X V v d D s s J n F 1 b 3 Q 7 U 2 V j d G l v b j E v T 1 B F Q y B T d X B w b H k v Q 2 h h b m d l Z C B U e X B l L n t D b 2 x 1 b W 4 0 N D M s N D Q y f S Z x d W 9 0 O y w m c X V v d D t T Z W N 0 a W 9 u M S 9 P U E V D I F N 1 c H B s e S 9 D a G F u Z 2 V k I F R 5 c G U u e 0 N v b H V t b j Q 0 N C w 0 N D N 9 J n F 1 b 3 Q 7 L C Z x d W 9 0 O 1 N l Y 3 R p b 2 4 x L 0 9 Q R U M g U 3 V w c G x 5 L 0 N o Y W 5 n Z W Q g V H l w Z S 5 7 Q 2 9 s d W 1 u N D Q 1 L D Q 0 N H 0 m c X V v d D s s J n F 1 b 3 Q 7 U 2 V j d G l v b j E v T 1 B F Q y B T d X B w b H k v Q 2 h h b m d l Z C B U e X B l L n t D b 2 x 1 b W 4 0 N D Y s N D Q 1 f S Z x d W 9 0 O y w m c X V v d D t T Z W N 0 a W 9 u M S 9 P U E V D I F N 1 c H B s e S 9 D a G F u Z 2 V k I F R 5 c G U u e 0 N v b H V t b j Q 0 N y w 0 N D Z 9 J n F 1 b 3 Q 7 L C Z x d W 9 0 O 1 N l Y 3 R p b 2 4 x L 0 9 Q R U M g U 3 V w c G x 5 L 0 N o Y W 5 n Z W Q g V H l w Z S 5 7 Q 2 9 s d W 1 u N D Q 4 L D Q 0 N 3 0 m c X V v d D s s J n F 1 b 3 Q 7 U 2 V j d G l v b j E v T 1 B F Q y B T d X B w b H k v Q 2 h h b m d l Z C B U e X B l L n t D b 2 x 1 b W 4 0 N D k s N D Q 4 f S Z x d W 9 0 O y w m c X V v d D t T Z W N 0 a W 9 u M S 9 P U E V D I F N 1 c H B s e S 9 D a G F u Z 2 V k I F R 5 c G U u e 0 N v b H V t b j Q 1 M C w 0 N D l 9 J n F 1 b 3 Q 7 L C Z x d W 9 0 O 1 N l Y 3 R p b 2 4 x L 0 9 Q R U M g U 3 V w c G x 5 L 0 N o Y W 5 n Z W Q g V H l w Z S 5 7 Q 2 9 s d W 1 u N D U x L D Q 1 M H 0 m c X V v d D s s J n F 1 b 3 Q 7 U 2 V j d G l v b j E v T 1 B F Q y B T d X B w b H k v Q 2 h h b m d l Z C B U e X B l L n t D b 2 x 1 b W 4 0 N T I s N D U x f S Z x d W 9 0 O y w m c X V v d D t T Z W N 0 a W 9 u M S 9 P U E V D I F N 1 c H B s e S 9 D a G F u Z 2 V k I F R 5 c G U u e 0 N v b H V t b j Q 1 M y w 0 N T J 9 J n F 1 b 3 Q 7 L C Z x d W 9 0 O 1 N l Y 3 R p b 2 4 x L 0 9 Q R U M g U 3 V w c G x 5 L 0 N o Y W 5 n Z W Q g V H l w Z S 5 7 Q 2 9 s d W 1 u N D U 0 L D Q 1 M 3 0 m c X V v d D s s J n F 1 b 3 Q 7 U 2 V j d G l v b j E v T 1 B F Q y B T d X B w b H k v Q 2 h h b m d l Z C B U e X B l L n t D b 2 x 1 b W 4 0 N T U s N D U 0 f S Z x d W 9 0 O y w m c X V v d D t T Z W N 0 a W 9 u M S 9 P U E V D I F N 1 c H B s e S 9 D a G F u Z 2 V k I F R 5 c G U u e 0 N v b H V t b j Q 1 N i w 0 N T V 9 J n F 1 b 3 Q 7 L C Z x d W 9 0 O 1 N l Y 3 R p b 2 4 x L 0 9 Q R U M g U 3 V w c G x 5 L 0 N o Y W 5 n Z W Q g V H l w Z S 5 7 Q 2 9 s d W 1 u N D U 3 L D Q 1 N n 0 m c X V v d D s s J n F 1 b 3 Q 7 U 2 V j d G l v b j E v T 1 B F Q y B T d X B w b H k v Q 2 h h b m d l Z C B U e X B l L n t D b 2 x 1 b W 4 0 N T g s N D U 3 f S Z x d W 9 0 O y w m c X V v d D t T Z W N 0 a W 9 u M S 9 P U E V D I F N 1 c H B s e S 9 D a G F u Z 2 V k I F R 5 c G U u e 0 N v b H V t b j Q 1 O S w 0 N T h 9 J n F 1 b 3 Q 7 L C Z x d W 9 0 O 1 N l Y 3 R p b 2 4 x L 0 9 Q R U M g U 3 V w c G x 5 L 0 N o Y W 5 n Z W Q g V H l w Z S 5 7 Q 2 9 s d W 1 u N D Y w L D Q 1 O X 0 m c X V v d D s s J n F 1 b 3 Q 7 U 2 V j d G l v b j E v T 1 B F Q y B T d X B w b H k v Q 2 h h b m d l Z C B U e X B l L n t D b 2 x 1 b W 4 0 N j E s N D Y w f S Z x d W 9 0 O y w m c X V v d D t T Z W N 0 a W 9 u M S 9 P U E V D I F N 1 c H B s e S 9 D a G F u Z 2 V k I F R 5 c G U u e 0 N v b H V t b j Q 2 M i w 0 N j F 9 J n F 1 b 3 Q 7 L C Z x d W 9 0 O 1 N l Y 3 R p b 2 4 x L 0 9 Q R U M g U 3 V w c G x 5 L 0 N o Y W 5 n Z W Q g V H l w Z S 5 7 Q 2 9 s d W 1 u N D Y z L D Q 2 M n 0 m c X V v d D s s J n F 1 b 3 Q 7 U 2 V j d G l v b j E v T 1 B F Q y B T d X B w b H k v Q 2 h h b m d l Z C B U e X B l L n t D b 2 x 1 b W 4 0 N j Q s N D Y z f S Z x d W 9 0 O y w m c X V v d D t T Z W N 0 a W 9 u M S 9 P U E V D I F N 1 c H B s e S 9 D a G F u Z 2 V k I F R 5 c G U u e 0 N v b H V t b j Q 2 N S w 0 N j R 9 J n F 1 b 3 Q 7 L C Z x d W 9 0 O 1 N l Y 3 R p b 2 4 x L 0 9 Q R U M g U 3 V w c G x 5 L 0 N o Y W 5 n Z W Q g V H l w Z S 5 7 Q 2 9 s d W 1 u N D Y 2 L D Q 2 N X 0 m c X V v d D s s J n F 1 b 3 Q 7 U 2 V j d G l v b j E v T 1 B F Q y B T d X B w b H k v Q 2 h h b m d l Z C B U e X B l L n t D b 2 x 1 b W 4 0 N j c s N D Y 2 f S Z x d W 9 0 O y w m c X V v d D t T Z W N 0 a W 9 u M S 9 P U E V D I F N 1 c H B s e S 9 D a G F u Z 2 V k I F R 5 c G U u e 0 N v b H V t b j Q 2 O C w 0 N j d 9 J n F 1 b 3 Q 7 L C Z x d W 9 0 O 1 N l Y 3 R p b 2 4 x L 0 9 Q R U M g U 3 V w c G x 5 L 0 N o Y W 5 n Z W Q g V H l w Z S 5 7 Q 2 9 s d W 1 u N D Y 5 L D Q 2 O H 0 m c X V v d D s s J n F 1 b 3 Q 7 U 2 V j d G l v b j E v T 1 B F Q y B T d X B w b H k v Q 2 h h b m d l Z C B U e X B l L n t D b 2 x 1 b W 4 0 N z A s N D Y 5 f S Z x d W 9 0 O y w m c X V v d D t T Z W N 0 a W 9 u M S 9 P U E V D I F N 1 c H B s e S 9 D a G F u Z 2 V k I F R 5 c G U u e 0 N v b H V t b j Q 3 M S w 0 N z B 9 J n F 1 b 3 Q 7 L C Z x d W 9 0 O 1 N l Y 3 R p b 2 4 x L 0 9 Q R U M g U 3 V w c G x 5 L 0 N o Y W 5 n Z W Q g V H l w Z S 5 7 Q 2 9 s d W 1 u N D c y L D Q 3 M X 0 m c X V v d D s s J n F 1 b 3 Q 7 U 2 V j d G l v b j E v T 1 B F Q y B T d X B w b H k v Q 2 h h b m d l Z C B U e X B l L n t D b 2 x 1 b W 4 0 N z M s N D c y f S Z x d W 9 0 O y w m c X V v d D t T Z W N 0 a W 9 u M S 9 P U E V D I F N 1 c H B s e S 9 D a G F u Z 2 V k I F R 5 c G U u e 0 N v b H V t b j Q 3 N C w 0 N z N 9 J n F 1 b 3 Q 7 L C Z x d W 9 0 O 1 N l Y 3 R p b 2 4 x L 0 9 Q R U M g U 3 V w c G x 5 L 0 N o Y W 5 n Z W Q g V H l w Z S 5 7 Q 2 9 s d W 1 u N D c 1 L D Q 3 N H 0 m c X V v d D s s J n F 1 b 3 Q 7 U 2 V j d G l v b j E v T 1 B F Q y B T d X B w b H k v Q 2 h h b m d l Z C B U e X B l L n t D b 2 x 1 b W 4 0 N z Y s N D c 1 f S Z x d W 9 0 O y w m c X V v d D t T Z W N 0 a W 9 u M S 9 P U E V D I F N 1 c H B s e S 9 D a G F u Z 2 V k I F R 5 c G U u e 0 N v b H V t b j Q 3 N y w 0 N z Z 9 J n F 1 b 3 Q 7 L C Z x d W 9 0 O 1 N l Y 3 R p b 2 4 x L 0 9 Q R U M g U 3 V w c G x 5 L 0 N o Y W 5 n Z W Q g V H l w Z S 5 7 Q 2 9 s d W 1 u N D c 4 L D Q 3 N 3 0 m c X V v d D s s J n F 1 b 3 Q 7 U 2 V j d G l v b j E v T 1 B F Q y B T d X B w b H k v Q 2 h h b m d l Z C B U e X B l L n t D b 2 x 1 b W 4 0 N z k s N D c 4 f S Z x d W 9 0 O y w m c X V v d D t T Z W N 0 a W 9 u M S 9 P U E V D I F N 1 c H B s e S 9 D a G F u Z 2 V k I F R 5 c G U u e 0 N v b H V t b j Q 4 M C w 0 N z l 9 J n F 1 b 3 Q 7 L C Z x d W 9 0 O 1 N l Y 3 R p b 2 4 x L 0 9 Q R U M g U 3 V w c G x 5 L 0 N o Y W 5 n Z W Q g V H l w Z S 5 7 Q 2 9 s d W 1 u N D g x L D Q 4 M H 0 m c X V v d D s s J n F 1 b 3 Q 7 U 2 V j d G l v b j E v T 1 B F Q y B T d X B w b H k v Q 2 h h b m d l Z C B U e X B l L n t D b 2 x 1 b W 4 0 O D I s N D g x f S Z x d W 9 0 O y w m c X V v d D t T Z W N 0 a W 9 u M S 9 P U E V D I F N 1 c H B s e S 9 D a G F u Z 2 V k I F R 5 c G U u e 0 N v b H V t b j Q 4 M y w 0 O D J 9 J n F 1 b 3 Q 7 L C Z x d W 9 0 O 1 N l Y 3 R p b 2 4 x L 0 9 Q R U M g U 3 V w c G x 5 L 0 N o Y W 5 n Z W Q g V H l w Z S 5 7 Q 2 9 s d W 1 u N D g 0 L D Q 4 M 3 0 m c X V v d D s s J n F 1 b 3 Q 7 U 2 V j d G l v b j E v T 1 B F Q y B T d X B w b H k v Q 2 h h b m d l Z C B U e X B l L n t D b 2 x 1 b W 4 0 O D U s N D g 0 f S Z x d W 9 0 O y w m c X V v d D t T Z W N 0 a W 9 u M S 9 P U E V D I F N 1 c H B s e S 9 D a G F u Z 2 V k I F R 5 c G U u e 0 N v b H V t b j Q 4 N i w 0 O D V 9 J n F 1 b 3 Q 7 L C Z x d W 9 0 O 1 N l Y 3 R p b 2 4 x L 0 9 Q R U M g U 3 V w c G x 5 L 0 N o Y W 5 n Z W Q g V H l w Z S 5 7 Q 2 9 s d W 1 u N D g 3 L D Q 4 N n 0 m c X V v d D s s J n F 1 b 3 Q 7 U 2 V j d G l v b j E v T 1 B F Q y B T d X B w b H k v Q 2 h h b m d l Z C B U e X B l L n t D b 2 x 1 b W 4 0 O D g s N D g 3 f S Z x d W 9 0 O y w m c X V v d D t T Z W N 0 a W 9 u M S 9 P U E V D I F N 1 c H B s e S 9 D a G F u Z 2 V k I F R 5 c G U u e 0 N v b H V t b j Q 4 O S w 0 O D h 9 J n F 1 b 3 Q 7 L C Z x d W 9 0 O 1 N l Y 3 R p b 2 4 x L 0 9 Q R U M g U 3 V w c G x 5 L 0 N o Y W 5 n Z W Q g V H l w Z S 5 7 Q 2 9 s d W 1 u N D k w L D Q 4 O X 0 m c X V v d D s s J n F 1 b 3 Q 7 U 2 V j d G l v b j E v T 1 B F Q y B T d X B w b H k v Q 2 h h b m d l Z C B U e X B l L n t D b 2 x 1 b W 4 0 O T E s N D k w f S Z x d W 9 0 O y w m c X V v d D t T Z W N 0 a W 9 u M S 9 P U E V D I F N 1 c H B s e S 9 D a G F u Z 2 V k I F R 5 c G U u e 0 N v b H V t b j Q 5 M i w 0 O T F 9 J n F 1 b 3 Q 7 L C Z x d W 9 0 O 1 N l Y 3 R p b 2 4 x L 0 9 Q R U M g U 3 V w c G x 5 L 0 N o Y W 5 n Z W Q g V H l w Z S 5 7 Q 2 9 s d W 1 u N D k z L D Q 5 M n 0 m c X V v d D s s J n F 1 b 3 Q 7 U 2 V j d G l v b j E v T 1 B F Q y B T d X B w b H k v Q 2 h h b m d l Z C B U e X B l L n t D b 2 x 1 b W 4 0 O T Q s N D k z f S Z x d W 9 0 O y w m c X V v d D t T Z W N 0 a W 9 u M S 9 P U E V D I F N 1 c H B s e S 9 D a G F u Z 2 V k I F R 5 c G U u e 0 N v b H V t b j Q 5 N S w 0 O T R 9 J n F 1 b 3 Q 7 L C Z x d W 9 0 O 1 N l Y 3 R p b 2 4 x L 0 9 Q R U M g U 3 V w c G x 5 L 0 N o Y W 5 n Z W Q g V H l w Z S 5 7 Q 2 9 s d W 1 u N D k 2 L D Q 5 N X 0 m c X V v d D s s J n F 1 b 3 Q 7 U 2 V j d G l v b j E v T 1 B F Q y B T d X B w b H k v Q 2 h h b m d l Z C B U e X B l L n t D b 2 x 1 b W 4 0 O T c s N D k 2 f S Z x d W 9 0 O y w m c X V v d D t T Z W N 0 a W 9 u M S 9 P U E V D I F N 1 c H B s e S 9 D a G F u Z 2 V k I F R 5 c G U u e 0 N v b H V t b j Q 5 O C w 0 O T d 9 J n F 1 b 3 Q 7 L C Z x d W 9 0 O 1 N l Y 3 R p b 2 4 x L 0 9 Q R U M g U 3 V w c G x 5 L 0 N o Y W 5 n Z W Q g V H l w Z S 5 7 Q 2 9 s d W 1 u N D k 5 L D Q 5 O H 0 m c X V v d D s s J n F 1 b 3 Q 7 U 2 V j d G l v b j E v T 1 B F Q y B T d X B w b H k v Q 2 h h b m d l Z C B U e X B l L n t D b 2 x 1 b W 4 1 M D A s N D k 5 f S Z x d W 9 0 O y w m c X V v d D t T Z W N 0 a W 9 u M S 9 P U E V D I F N 1 c H B s e S 9 D a G F u Z 2 V k I F R 5 c G U u e 0 N v b H V t b j U w M S w 1 M D B 9 J n F 1 b 3 Q 7 L C Z x d W 9 0 O 1 N l Y 3 R p b 2 4 x L 0 9 Q R U M g U 3 V w c G x 5 L 0 N o Y W 5 n Z W Q g V H l w Z S 5 7 Q 2 9 s d W 1 u N T A y L D U w M X 0 m c X V v d D s s J n F 1 b 3 Q 7 U 2 V j d G l v b j E v T 1 B F Q y B T d X B w b H k v Q 2 h h b m d l Z C B U e X B l L n t D b 2 x 1 b W 4 1 M D M s N T A y f S Z x d W 9 0 O y w m c X V v d D t T Z W N 0 a W 9 u M S 9 P U E V D I F N 1 c H B s e S 9 D a G F u Z 2 V k I F R 5 c G U u e 0 N v b H V t b j U w N C w 1 M D N 9 J n F 1 b 3 Q 7 L C Z x d W 9 0 O 1 N l Y 3 R p b 2 4 x L 0 9 Q R U M g U 3 V w c G x 5 L 0 N o Y W 5 n Z W Q g V H l w Z S 5 7 Q 2 9 s d W 1 u N T A 1 L D U w N H 0 m c X V v d D s s J n F 1 b 3 Q 7 U 2 V j d G l v b j E v T 1 B F Q y B T d X B w b H k v Q 2 h h b m d l Z C B U e X B l L n t D b 2 x 1 b W 4 1 M D Y s N T A 1 f S Z x d W 9 0 O y w m c X V v d D t T Z W N 0 a W 9 u M S 9 P U E V D I F N 1 c H B s e S 9 D a G F u Z 2 V k I F R 5 c G U u e 0 N v b H V t b j U w N y w 1 M D Z 9 J n F 1 b 3 Q 7 L C Z x d W 9 0 O 1 N l Y 3 R p b 2 4 x L 0 9 Q R U M g U 3 V w c G x 5 L 0 N o Y W 5 n Z W Q g V H l w Z S 5 7 Q 2 9 s d W 1 u N T A 4 L D U w N 3 0 m c X V v d D s s J n F 1 b 3 Q 7 U 2 V j d G l v b j E v T 1 B F Q y B T d X B w b H k v Q 2 h h b m d l Z C B U e X B l L n t D b 2 x 1 b W 4 1 M D k s N T A 4 f S Z x d W 9 0 O y w m c X V v d D t T Z W N 0 a W 9 u M S 9 P U E V D I F N 1 c H B s e S 9 D a G F u Z 2 V k I F R 5 c G U u e 0 N v b H V t b j U x M C w 1 M D l 9 J n F 1 b 3 Q 7 L C Z x d W 9 0 O 1 N l Y 3 R p b 2 4 x L 0 9 Q R U M g U 3 V w c G x 5 L 0 N o Y W 5 n Z W Q g V H l w Z S 5 7 Q 2 9 s d W 1 u N T E x L D U x M H 0 m c X V v d D s s J n F 1 b 3 Q 7 U 2 V j d G l v b j E v T 1 B F Q y B T d X B w b H k v Q 2 h h b m d l Z C B U e X B l L n t D b 2 x 1 b W 4 1 M T I s N T E x f S Z x d W 9 0 O y w m c X V v d D t T Z W N 0 a W 9 u M S 9 P U E V D I F N 1 c H B s e S 9 D a G F u Z 2 V k I F R 5 c G U u e 0 N v b H V t b j U x M y w 1 M T J 9 J n F 1 b 3 Q 7 L C Z x d W 9 0 O 1 N l Y 3 R p b 2 4 x L 0 9 Q R U M g U 3 V w c G x 5 L 0 N o Y W 5 n Z W Q g V H l w Z S 5 7 Q 2 9 s d W 1 u N T E 0 L D U x M 3 0 m c X V v d D s s J n F 1 b 3 Q 7 U 2 V j d G l v b j E v T 1 B F Q y B T d X B w b H k v Q 2 h h b m d l Z C B U e X B l L n t D b 2 x 1 b W 4 1 M T U s N T E 0 f S Z x d W 9 0 O y w m c X V v d D t T Z W N 0 a W 9 u M S 9 P U E V D I F N 1 c H B s e S 9 D a G F u Z 2 V k I F R 5 c G U u e 0 N v b H V t b j U x N i w 1 M T V 9 J n F 1 b 3 Q 7 L C Z x d W 9 0 O 1 N l Y 3 R p b 2 4 x L 0 9 Q R U M g U 3 V w c G x 5 L 0 N o Y W 5 n Z W Q g V H l w Z S 5 7 Q 2 9 s d W 1 u N T E 3 L D U x N n 0 m c X V v d D s s J n F 1 b 3 Q 7 U 2 V j d G l v b j E v T 1 B F Q y B T d X B w b H k v Q 2 h h b m d l Z C B U e X B l L n t D b 2 x 1 b W 4 1 M T g s N T E 3 f S Z x d W 9 0 O y w m c X V v d D t T Z W N 0 a W 9 u M S 9 P U E V D I F N 1 c H B s e S 9 D a G F u Z 2 V k I F R 5 c G U u e 0 N v b H V t b j U x O S w 1 M T h 9 J n F 1 b 3 Q 7 L C Z x d W 9 0 O 1 N l Y 3 R p b 2 4 x L 0 9 Q R U M g U 3 V w c G x 5 L 0 N o Y W 5 n Z W Q g V H l w Z S 5 7 Q 2 9 s d W 1 u N T I w L D U x O X 0 m c X V v d D s s J n F 1 b 3 Q 7 U 2 V j d G l v b j E v T 1 B F Q y B T d X B w b H k v Q 2 h h b m d l Z C B U e X B l L n t D b 2 x 1 b W 4 1 M j E s N T I w f S Z x d W 9 0 O y w m c X V v d D t T Z W N 0 a W 9 u M S 9 P U E V D I F N 1 c H B s e S 9 D a G F u Z 2 V k I F R 5 c G U u e 0 N v b H V t b j U y M i w 1 M j F 9 J n F 1 b 3 Q 7 L C Z x d W 9 0 O 1 N l Y 3 R p b 2 4 x L 0 9 Q R U M g U 3 V w c G x 5 L 0 N o Y W 5 n Z W Q g V H l w Z S 5 7 Q 2 9 s d W 1 u N T I z L D U y M n 0 m c X V v d D s s J n F 1 b 3 Q 7 U 2 V j d G l v b j E v T 1 B F Q y B T d X B w b H k v Q 2 h h b m d l Z C B U e X B l L n t D b 2 x 1 b W 4 1 M j Q s N T I z f S Z x d W 9 0 O y w m c X V v d D t T Z W N 0 a W 9 u M S 9 P U E V D I F N 1 c H B s e S 9 D a G F u Z 2 V k I F R 5 c G U u e 0 N v b H V t b j U y N S w 1 M j R 9 J n F 1 b 3 Q 7 L C Z x d W 9 0 O 1 N l Y 3 R p b 2 4 x L 0 9 Q R U M g U 3 V w c G x 5 L 0 N o Y W 5 n Z W Q g V H l w Z S 5 7 Q 2 9 s d W 1 u N T I 2 L D U y N X 0 m c X V v d D s s J n F 1 b 3 Q 7 U 2 V j d G l v b j E v T 1 B F Q y B T d X B w b H k v Q 2 h h b m d l Z C B U e X B l L n t D b 2 x 1 b W 4 1 M j c s N T I 2 f S Z x d W 9 0 O y w m c X V v d D t T Z W N 0 a W 9 u M S 9 P U E V D I F N 1 c H B s e S 9 D a G F u Z 2 V k I F R 5 c G U u e 0 N v b H V t b j U y O C w 1 M j d 9 J n F 1 b 3 Q 7 L C Z x d W 9 0 O 1 N l Y 3 R p b 2 4 x L 0 9 Q R U M g U 3 V w c G x 5 L 0 N o Y W 5 n Z W Q g V H l w Z S 5 7 Q 2 9 s d W 1 u N T I 5 L D U y O H 0 m c X V v d D s s J n F 1 b 3 Q 7 U 2 V j d G l v b j E v T 1 B F Q y B T d X B w b H k v Q 2 h h b m d l Z C B U e X B l L n t D b 2 x 1 b W 4 1 M z A s N T I 5 f S Z x d W 9 0 O y w m c X V v d D t T Z W N 0 a W 9 u M S 9 P U E V D I F N 1 c H B s e S 9 D a G F u Z 2 V k I F R 5 c G U u e 0 N v b H V t b j U z M S w 1 M z B 9 J n F 1 b 3 Q 7 L C Z x d W 9 0 O 1 N l Y 3 R p b 2 4 x L 0 9 Q R U M g U 3 V w c G x 5 L 0 N o Y W 5 n Z W Q g V H l w Z S 5 7 Q 2 9 s d W 1 u N T M y L D U z M X 0 m c X V v d D s s J n F 1 b 3 Q 7 U 2 V j d G l v b j E v T 1 B F Q y B T d X B w b H k v Q 2 h h b m d l Z C B U e X B l L n t D b 2 x 1 b W 4 1 M z M s N T M y f S Z x d W 9 0 O y w m c X V v d D t T Z W N 0 a W 9 u M S 9 P U E V D I F N 1 c H B s e S 9 D a G F u Z 2 V k I F R 5 c G U u e 0 N v b H V t b j U z N C w 1 M z N 9 J n F 1 b 3 Q 7 L C Z x d W 9 0 O 1 N l Y 3 R p b 2 4 x L 0 9 Q R U M g U 3 V w c G x 5 L 0 N o Y W 5 n Z W Q g V H l w Z S 5 7 Q 2 9 s d W 1 u N T M 1 L D U z N H 0 m c X V v d D s s J n F 1 b 3 Q 7 U 2 V j d G l v b j E v T 1 B F Q y B T d X B w b H k v Q 2 h h b m d l Z C B U e X B l L n t D b 2 x 1 b W 4 1 M z Y s N T M 1 f S Z x d W 9 0 O y w m c X V v d D t T Z W N 0 a W 9 u M S 9 P U E V D I F N 1 c H B s e S 9 D a G F u Z 2 V k I F R 5 c G U u e 0 N v b H V t b j U z N y w 1 M z Z 9 J n F 1 b 3 Q 7 L C Z x d W 9 0 O 1 N l Y 3 R p b 2 4 x L 0 9 Q R U M g U 3 V w c G x 5 L 0 N o Y W 5 n Z W Q g V H l w Z S 5 7 Q 2 9 s d W 1 u N T M 4 L D U z N 3 0 m c X V v d D s s J n F 1 b 3 Q 7 U 2 V j d G l v b j E v T 1 B F Q y B T d X B w b H k v Q 2 h h b m d l Z C B U e X B l L n t D b 2 x 1 b W 4 1 M z k s N T M 4 f S Z x d W 9 0 O y w m c X V v d D t T Z W N 0 a W 9 u M S 9 P U E V D I F N 1 c H B s e S 9 D a G F u Z 2 V k I F R 5 c G U u e 0 N v b H V t b j U 0 M C w 1 M z l 9 J n F 1 b 3 Q 7 L C Z x d W 9 0 O 1 N l Y 3 R p b 2 4 x L 0 9 Q R U M g U 3 V w c G x 5 L 0 N o Y W 5 n Z W Q g V H l w Z S 5 7 Q 2 9 s d W 1 u N T Q x L D U 0 M H 0 m c X V v d D s s J n F 1 b 3 Q 7 U 2 V j d G l v b j E v T 1 B F Q y B T d X B w b H k v Q 2 h h b m d l Z C B U e X B l L n t D b 2 x 1 b W 4 1 N D I s N T Q x f S Z x d W 9 0 O y w m c X V v d D t T Z W N 0 a W 9 u M S 9 P U E V D I F N 1 c H B s e S 9 D a G F u Z 2 V k I F R 5 c G U u e 0 N v b H V t b j U 0 M y w 1 N D J 9 J n F 1 b 3 Q 7 L C Z x d W 9 0 O 1 N l Y 3 R p b 2 4 x L 0 9 Q R U M g U 3 V w c G x 5 L 0 N o Y W 5 n Z W Q g V H l w Z S 5 7 Q 2 9 s d W 1 u N T Q 0 L D U 0 M 3 0 m c X V v d D s s J n F 1 b 3 Q 7 U 2 V j d G l v b j E v T 1 B F Q y B T d X B w b H k v Q 2 h h b m d l Z C B U e X B l L n t D b 2 x 1 b W 4 1 N D U s N T Q 0 f S Z x d W 9 0 O y w m c X V v d D t T Z W N 0 a W 9 u M S 9 P U E V D I F N 1 c H B s e S 9 D a G F u Z 2 V k I F R 5 c G U u e 0 N v b H V t b j U 0 N i w 1 N D V 9 J n F 1 b 3 Q 7 L C Z x d W 9 0 O 1 N l Y 3 R p b 2 4 x L 0 9 Q R U M g U 3 V w c G x 5 L 0 N o Y W 5 n Z W Q g V H l w Z S 5 7 Q 2 9 s d W 1 u N T Q 3 L D U 0 N n 0 m c X V v d D s s J n F 1 b 3 Q 7 U 2 V j d G l v b j E v T 1 B F Q y B T d X B w b H k v Q 2 h h b m d l Z C B U e X B l L n t D b 2 x 1 b W 4 1 N D g s N T Q 3 f S Z x d W 9 0 O y w m c X V v d D t T Z W N 0 a W 9 u M S 9 P U E V D I F N 1 c H B s e S 9 D a G F u Z 2 V k I F R 5 c G U u e 0 N v b H V t b j U 0 O S w 1 N D h 9 J n F 1 b 3 Q 7 L C Z x d W 9 0 O 1 N l Y 3 R p b 2 4 x L 0 9 Q R U M g U 3 V w c G x 5 L 0 N o Y W 5 n Z W Q g V H l w Z S 5 7 Q 2 9 s d W 1 u N T U w L D U 0 O X 0 m c X V v d D s s J n F 1 b 3 Q 7 U 2 V j d G l v b j E v T 1 B F Q y B T d X B w b H k v Q 2 h h b m d l Z C B U e X B l L n t D b 2 x 1 b W 4 1 N T E s N T U w f S Z x d W 9 0 O y w m c X V v d D t T Z W N 0 a W 9 u M S 9 P U E V D I F N 1 c H B s e S 9 D a G F u Z 2 V k I F R 5 c G U u e 0 N v b H V t b j U 1 M i w 1 N T F 9 J n F 1 b 3 Q 7 L C Z x d W 9 0 O 1 N l Y 3 R p b 2 4 x L 0 9 Q R U M g U 3 V w c G x 5 L 0 N o Y W 5 n Z W Q g V H l w Z S 5 7 Q 2 9 s d W 1 u N T U z L D U 1 M n 0 m c X V v d D s s J n F 1 b 3 Q 7 U 2 V j d G l v b j E v T 1 B F Q y B T d X B w b H k v Q 2 h h b m d l Z C B U e X B l L n t D b 2 x 1 b W 4 1 N T Q s N T U z f S Z x d W 9 0 O y w m c X V v d D t T Z W N 0 a W 9 u M S 9 P U E V D I F N 1 c H B s e S 9 D a G F u Z 2 V k I F R 5 c G U u e 0 N v b H V t b j U 1 N S w 1 N T R 9 J n F 1 b 3 Q 7 L C Z x d W 9 0 O 1 N l Y 3 R p b 2 4 x L 0 9 Q R U M g U 3 V w c G x 5 L 0 N o Y W 5 n Z W Q g V H l w Z S 5 7 Q 2 9 s d W 1 u N T U 2 L D U 1 N X 0 m c X V v d D s s J n F 1 b 3 Q 7 U 2 V j d G l v b j E v T 1 B F Q y B T d X B w b H k v Q 2 h h b m d l Z C B U e X B l L n t D b 2 x 1 b W 4 1 N T c s N T U 2 f S Z x d W 9 0 O y w m c X V v d D t T Z W N 0 a W 9 u M S 9 P U E V D I F N 1 c H B s e S 9 D a G F u Z 2 V k I F R 5 c G U u e 0 N v b H V t b j U 1 O C w 1 N T d 9 J n F 1 b 3 Q 7 L C Z x d W 9 0 O 1 N l Y 3 R p b 2 4 x L 0 9 Q R U M g U 3 V w c G x 5 L 0 N o Y W 5 n Z W Q g V H l w Z S 5 7 Q 2 9 s d W 1 u N T U 5 L D U 1 O H 0 m c X V v d D s s J n F 1 b 3 Q 7 U 2 V j d G l v b j E v T 1 B F Q y B T d X B w b H k v Q 2 h h b m d l Z C B U e X B l L n t D b 2 x 1 b W 4 1 N j A s N T U 5 f S Z x d W 9 0 O y w m c X V v d D t T Z W N 0 a W 9 u M S 9 P U E V D I F N 1 c H B s e S 9 D a G F u Z 2 V k I F R 5 c G U u e 0 N v b H V t b j U 2 M S w 1 N j B 9 J n F 1 b 3 Q 7 L C Z x d W 9 0 O 1 N l Y 3 R p b 2 4 x L 0 9 Q R U M g U 3 V w c G x 5 L 0 N o Y W 5 n Z W Q g V H l w Z S 5 7 Q 2 9 s d W 1 u N T Y y L D U 2 M X 0 m c X V v d D s s J n F 1 b 3 Q 7 U 2 V j d G l v b j E v T 1 B F Q y B T d X B w b H k v Q 2 h h b m d l Z C B U e X B l L n t D b 2 x 1 b W 4 1 N j M s N T Y y f S Z x d W 9 0 O y w m c X V v d D t T Z W N 0 a W 9 u M S 9 P U E V D I F N 1 c H B s e S 9 D a G F u Z 2 V k I F R 5 c G U u e 0 N v b H V t b j U 2 N C w 1 N j N 9 J n F 1 b 3 Q 7 L C Z x d W 9 0 O 1 N l Y 3 R p b 2 4 x L 0 9 Q R U M g U 3 V w c G x 5 L 0 N o Y W 5 n Z W Q g V H l w Z S 5 7 Q 2 9 s d W 1 u N T Y 1 L D U 2 N H 0 m c X V v d D s s J n F 1 b 3 Q 7 U 2 V j d G l v b j E v T 1 B F Q y B T d X B w b H k v Q 2 h h b m d l Z C B U e X B l L n t D b 2 x 1 b W 4 1 N j Y s N T Y 1 f S Z x d W 9 0 O y w m c X V v d D t T Z W N 0 a W 9 u M S 9 P U E V D I F N 1 c H B s e S 9 D a G F u Z 2 V k I F R 5 c G U u e 0 N v b H V t b j U 2 N y w 1 N j Z 9 J n F 1 b 3 Q 7 L C Z x d W 9 0 O 1 N l Y 3 R p b 2 4 x L 0 9 Q R U M g U 3 V w c G x 5 L 0 N o Y W 5 n Z W Q g V H l w Z S 5 7 Q 2 9 s d W 1 u N T Y 4 L D U 2 N 3 0 m c X V v d D s s J n F 1 b 3 Q 7 U 2 V j d G l v b j E v T 1 B F Q y B T d X B w b H k v Q 2 h h b m d l Z C B U e X B l L n t D b 2 x 1 b W 4 1 N j k s N T Y 4 f S Z x d W 9 0 O y w m c X V v d D t T Z W N 0 a W 9 u M S 9 P U E V D I F N 1 c H B s e S 9 D a G F u Z 2 V k I F R 5 c G U u e 0 N v b H V t b j U 3 M C w 1 N j l 9 J n F 1 b 3 Q 7 L C Z x d W 9 0 O 1 N l Y 3 R p b 2 4 x L 0 9 Q R U M g U 3 V w c G x 5 L 0 N o Y W 5 n Z W Q g V H l w Z S 5 7 Q 2 9 s d W 1 u N T c x L D U 3 M H 0 m c X V v d D s s J n F 1 b 3 Q 7 U 2 V j d G l v b j E v T 1 B F Q y B T d X B w b H k v Q 2 h h b m d l Z C B U e X B l L n t D b 2 x 1 b W 4 1 N z I s N T c x f S Z x d W 9 0 O y w m c X V v d D t T Z W N 0 a W 9 u M S 9 P U E V D I F N 1 c H B s e S 9 D a G F u Z 2 V k I F R 5 c G U u e 0 N v b H V t b j U 3 M y w 1 N z J 9 J n F 1 b 3 Q 7 L C Z x d W 9 0 O 1 N l Y 3 R p b 2 4 x L 0 9 Q R U M g U 3 V w c G x 5 L 0 N o Y W 5 n Z W Q g V H l w Z S 5 7 Q 2 9 s d W 1 u N T c 0 L D U 3 M 3 0 m c X V v d D s s J n F 1 b 3 Q 7 U 2 V j d G l v b j E v T 1 B F Q y B T d X B w b H k v Q 2 h h b m d l Z C B U e X B l L n t D b 2 x 1 b W 4 1 N z U s N T c 0 f S Z x d W 9 0 O y w m c X V v d D t T Z W N 0 a W 9 u M S 9 P U E V D I F N 1 c H B s e S 9 D a G F u Z 2 V k I F R 5 c G U u e 0 N v b H V t b j U 3 N i w 1 N z V 9 J n F 1 b 3 Q 7 L C Z x d W 9 0 O 1 N l Y 3 R p b 2 4 x L 0 9 Q R U M g U 3 V w c G x 5 L 0 N o Y W 5 n Z W Q g V H l w Z S 5 7 Q 2 9 s d W 1 u N T c 3 L D U 3 N n 0 m c X V v d D s s J n F 1 b 3 Q 7 U 2 V j d G l v b j E v T 1 B F Q y B T d X B w b H k v Q 2 h h b m d l Z C B U e X B l L n t D b 2 x 1 b W 4 1 N z g s N T c 3 f S Z x d W 9 0 O y w m c X V v d D t T Z W N 0 a W 9 u M S 9 P U E V D I F N 1 c H B s e S 9 D a G F u Z 2 V k I F R 5 c G U u e 0 N v b H V t b j U 3 O S w 1 N z h 9 J n F 1 b 3 Q 7 L C Z x d W 9 0 O 1 N l Y 3 R p b 2 4 x L 0 9 Q R U M g U 3 V w c G x 5 L 0 N o Y W 5 n Z W Q g V H l w Z S 5 7 Q 2 9 s d W 1 u N T g w L D U 3 O X 0 m c X V v d D s s J n F 1 b 3 Q 7 U 2 V j d G l v b j E v T 1 B F Q y B T d X B w b H k v Q 2 h h b m d l Z C B U e X B l L n t D b 2 x 1 b W 4 1 O D E s N T g w f S Z x d W 9 0 O y w m c X V v d D t T Z W N 0 a W 9 u M S 9 P U E V D I F N 1 c H B s e S 9 D a G F u Z 2 V k I F R 5 c G U u e 0 N v b H V t b j U 4 M i w 1 O D F 9 J n F 1 b 3 Q 7 L C Z x d W 9 0 O 1 N l Y 3 R p b 2 4 x L 0 9 Q R U M g U 3 V w c G x 5 L 0 N o Y W 5 n Z W Q g V H l w Z S 5 7 Q 2 9 s d W 1 u N T g z L D U 4 M n 0 m c X V v d D s s J n F 1 b 3 Q 7 U 2 V j d G l v b j E v T 1 B F Q y B T d X B w b H k v Q 2 h h b m d l Z C B U e X B l L n t D b 2 x 1 b W 4 1 O D Q s N T g z f S Z x d W 9 0 O y w m c X V v d D t T Z W N 0 a W 9 u M S 9 P U E V D I F N 1 c H B s e S 9 D a G F u Z 2 V k I F R 5 c G U u e 0 N v b H V t b j U 4 N S w 1 O D R 9 J n F 1 b 3 Q 7 L C Z x d W 9 0 O 1 N l Y 3 R p b 2 4 x L 0 9 Q R U M g U 3 V w c G x 5 L 0 N o Y W 5 n Z W Q g V H l w Z S 5 7 Q 2 9 s d W 1 u N T g 2 L D U 4 N X 0 m c X V v d D s s J n F 1 b 3 Q 7 U 2 V j d G l v b j E v T 1 B F Q y B T d X B w b H k v Q 2 h h b m d l Z C B U e X B l L n t D b 2 x 1 b W 4 1 O D c s N T g 2 f S Z x d W 9 0 O y w m c X V v d D t T Z W N 0 a W 9 u M S 9 P U E V D I F N 1 c H B s e S 9 D a G F u Z 2 V k I F R 5 c G U u e 0 N v b H V t b j U 4 O C w 1 O D d 9 J n F 1 b 3 Q 7 L C Z x d W 9 0 O 1 N l Y 3 R p b 2 4 x L 0 9 Q R U M g U 3 V w c G x 5 L 0 N o Y W 5 n Z W Q g V H l w Z S 5 7 Q 2 9 s d W 1 u N T g 5 L D U 4 O H 0 m c X V v d D s s J n F 1 b 3 Q 7 U 2 V j d G l v b j E v T 1 B F Q y B T d X B w b H k v Q 2 h h b m d l Z C B U e X B l L n t D b 2 x 1 b W 4 1 O T A s N T g 5 f S Z x d W 9 0 O y w m c X V v d D t T Z W N 0 a W 9 u M S 9 P U E V D I F N 1 c H B s e S 9 D a G F u Z 2 V k I F R 5 c G U u e 0 N v b H V t b j U 5 M S w 1 O T B 9 J n F 1 b 3 Q 7 L C Z x d W 9 0 O 1 N l Y 3 R p b 2 4 x L 0 9 Q R U M g U 3 V w c G x 5 L 0 N o Y W 5 n Z W Q g V H l w Z S 5 7 Q 2 9 s d W 1 u N T k y L D U 5 M X 0 m c X V v d D s s J n F 1 b 3 Q 7 U 2 V j d G l v b j E v T 1 B F Q y B T d X B w b H k v Q 2 h h b m d l Z C B U e X B l L n t D b 2 x 1 b W 4 1 O T M s N T k y f S Z x d W 9 0 O y w m c X V v d D t T Z W N 0 a W 9 u M S 9 P U E V D I F N 1 c H B s e S 9 D a G F u Z 2 V k I F R 5 c G U u e 0 N v b H V t b j U 5 N C w 1 O T N 9 J n F 1 b 3 Q 7 L C Z x d W 9 0 O 1 N l Y 3 R p b 2 4 x L 0 9 Q R U M g U 3 V w c G x 5 L 0 N o Y W 5 n Z W Q g V H l w Z S 5 7 Q 2 9 s d W 1 u N T k 1 L D U 5 N H 0 m c X V v d D s s J n F 1 b 3 Q 7 U 2 V j d G l v b j E v T 1 B F Q y B T d X B w b H k v Q 2 h h b m d l Z C B U e X B l L n t D b 2 x 1 b W 4 1 O T Y s N T k 1 f S Z x d W 9 0 O y w m c X V v d D t T Z W N 0 a W 9 u M S 9 P U E V D I F N 1 c H B s e S 9 D a G F u Z 2 V k I F R 5 c G U u e 0 N v b H V t b j U 5 N y w 1 O T Z 9 J n F 1 b 3 Q 7 L C Z x d W 9 0 O 1 N l Y 3 R p b 2 4 x L 0 9 Q R U M g U 3 V w c G x 5 L 0 N o Y W 5 n Z W Q g V H l w Z S 5 7 Q 2 9 s d W 1 u N T k 4 L D U 5 N 3 0 m c X V v d D s s J n F 1 b 3 Q 7 U 2 V j d G l v b j E v T 1 B F Q y B T d X B w b H k v Q 2 h h b m d l Z C B U e X B l L n t D b 2 x 1 b W 4 1 O T k s N T k 4 f S Z x d W 9 0 O y w m c X V v d D t T Z W N 0 a W 9 u M S 9 P U E V D I F N 1 c H B s e S 9 D a G F u Z 2 V k I F R 5 c G U u e 0 N v b H V t b j Y w M C w 1 O T l 9 J n F 1 b 3 Q 7 L C Z x d W 9 0 O 1 N l Y 3 R p b 2 4 x L 0 9 Q R U M g U 3 V w c G x 5 L 0 N o Y W 5 n Z W Q g V H l w Z S 5 7 Q 2 9 s d W 1 u N j A x L D Y w M H 0 m c X V v d D s s J n F 1 b 3 Q 7 U 2 V j d G l v b j E v T 1 B F Q y B T d X B w b H k v Q 2 h h b m d l Z C B U e X B l L n t D b 2 x 1 b W 4 2 M D I s N j A x f S Z x d W 9 0 O y w m c X V v d D t T Z W N 0 a W 9 u M S 9 P U E V D I F N 1 c H B s e S 9 D a G F u Z 2 V k I F R 5 c G U u e 0 N v b H V t b j Y w M y w 2 M D J 9 J n F 1 b 3 Q 7 L C Z x d W 9 0 O 1 N l Y 3 R p b 2 4 x L 0 9 Q R U M g U 3 V w c G x 5 L 0 N o Y W 5 n Z W Q g V H l w Z S 5 7 Q 2 9 s d W 1 u N j A 0 L D Y w M 3 0 m c X V v d D s s J n F 1 b 3 Q 7 U 2 V j d G l v b j E v T 1 B F Q y B T d X B w b H k v Q 2 h h b m d l Z C B U e X B l L n t D b 2 x 1 b W 4 2 M D U s N j A 0 f S Z x d W 9 0 O y w m c X V v d D t T Z W N 0 a W 9 u M S 9 P U E V D I F N 1 c H B s e S 9 D a G F u Z 2 V k I F R 5 c G U u e 0 N v b H V t b j Y w N i w 2 M D V 9 J n F 1 b 3 Q 7 L C Z x d W 9 0 O 1 N l Y 3 R p b 2 4 x L 0 9 Q R U M g U 3 V w c G x 5 L 0 N o Y W 5 n Z W Q g V H l w Z S 5 7 Q 2 9 s d W 1 u N j A 3 L D Y w N n 0 m c X V v d D s s J n F 1 b 3 Q 7 U 2 V j d G l v b j E v T 1 B F Q y B T d X B w b H k v Q 2 h h b m d l Z C B U e X B l L n t D b 2 x 1 b W 4 2 M D g s N j A 3 f S Z x d W 9 0 O y w m c X V v d D t T Z W N 0 a W 9 u M S 9 P U E V D I F N 1 c H B s e S 9 D a G F u Z 2 V k I F R 5 c G U u e 0 N v b H V t b j Y w O S w 2 M D h 9 J n F 1 b 3 Q 7 L C Z x d W 9 0 O 1 N l Y 3 R p b 2 4 x L 0 9 Q R U M g U 3 V w c G x 5 L 0 N o Y W 5 n Z W Q g V H l w Z S 5 7 Q 2 9 s d W 1 u N j E w L D Y w O X 0 m c X V v d D s s J n F 1 b 3 Q 7 U 2 V j d G l v b j E v T 1 B F Q y B T d X B w b H k v Q 2 h h b m d l Z C B U e X B l L n t D b 2 x 1 b W 4 2 M T E s N j E w f S Z x d W 9 0 O y w m c X V v d D t T Z W N 0 a W 9 u M S 9 P U E V D I F N 1 c H B s e S 9 D a G F u Z 2 V k I F R 5 c G U u e 0 N v b H V t b j Y x M i w 2 M T F 9 J n F 1 b 3 Q 7 L C Z x d W 9 0 O 1 N l Y 3 R p b 2 4 x L 0 9 Q R U M g U 3 V w c G x 5 L 0 N o Y W 5 n Z W Q g V H l w Z S 5 7 Q 2 9 s d W 1 u N j E z L D Y x M n 0 m c X V v d D s s J n F 1 b 3 Q 7 U 2 V j d G l v b j E v T 1 B F Q y B T d X B w b H k v Q 2 h h b m d l Z C B U e X B l L n t D b 2 x 1 b W 4 2 M T Q s N j E z f S Z x d W 9 0 O y w m c X V v d D t T Z W N 0 a W 9 u M S 9 P U E V D I F N 1 c H B s e S 9 D a G F u Z 2 V k I F R 5 c G U u e 0 N v b H V t b j Y x N S w 2 M T R 9 J n F 1 b 3 Q 7 L C Z x d W 9 0 O 1 N l Y 3 R p b 2 4 x L 0 9 Q R U M g U 3 V w c G x 5 L 0 N o Y W 5 n Z W Q g V H l w Z S 5 7 Q 2 9 s d W 1 u N j E 2 L D Y x N X 0 m c X V v d D s s J n F 1 b 3 Q 7 U 2 V j d G l v b j E v T 1 B F Q y B T d X B w b H k v Q 2 h h b m d l Z C B U e X B l L n t D b 2 x 1 b W 4 2 M T c s N j E 2 f S Z x d W 9 0 O y w m c X V v d D t T Z W N 0 a W 9 u M S 9 P U E V D I F N 1 c H B s e S 9 D a G F u Z 2 V k I F R 5 c G U u e 0 N v b H V t b j Y x O C w 2 M T d 9 J n F 1 b 3 Q 7 L C Z x d W 9 0 O 1 N l Y 3 R p b 2 4 x L 0 9 Q R U M g U 3 V w c G x 5 L 0 N o Y W 5 n Z W Q g V H l w Z S 5 7 Q 2 9 s d W 1 u N j E 5 L D Y x O H 0 m c X V v d D s s J n F 1 b 3 Q 7 U 2 V j d G l v b j E v T 1 B F Q y B T d X B w b H k v Q 2 h h b m d l Z C B U e X B l L n t D b 2 x 1 b W 4 2 M j A s N j E 5 f S Z x d W 9 0 O y w m c X V v d D t T Z W N 0 a W 9 u M S 9 P U E V D I F N 1 c H B s e S 9 D a G F u Z 2 V k I F R 5 c G U u e 0 N v b H V t b j Y y M S w 2 M j B 9 J n F 1 b 3 Q 7 L C Z x d W 9 0 O 1 N l Y 3 R p b 2 4 x L 0 9 Q R U M g U 3 V w c G x 5 L 0 N o Y W 5 n Z W Q g V H l w Z S 5 7 Q 2 9 s d W 1 u N j I y L D Y y M X 0 m c X V v d D s s J n F 1 b 3 Q 7 U 2 V j d G l v b j E v T 1 B F Q y B T d X B w b H k v Q 2 h h b m d l Z C B U e X B l L n t D b 2 x 1 b W 4 2 M j M s N j I y f S Z x d W 9 0 O y w m c X V v d D t T Z W N 0 a W 9 u M S 9 P U E V D I F N 1 c H B s e S 9 D a G F u Z 2 V k I F R 5 c G U u e 0 N v b H V t b j Y y N C w 2 M j N 9 J n F 1 b 3 Q 7 L C Z x d W 9 0 O 1 N l Y 3 R p b 2 4 x L 0 9 Q R U M g U 3 V w c G x 5 L 0 N o Y W 5 n Z W Q g V H l w Z S 5 7 Q 2 9 s d W 1 u N j I 1 L D Y y N H 0 m c X V v d D s s J n F 1 b 3 Q 7 U 2 V j d G l v b j E v T 1 B F Q y B T d X B w b H k v Q 2 h h b m d l Z C B U e X B l L n t D b 2 x 1 b W 4 2 M j Y s N j I 1 f S Z x d W 9 0 O y w m c X V v d D t T Z W N 0 a W 9 u M S 9 P U E V D I F N 1 c H B s e S 9 D a G F u Z 2 V k I F R 5 c G U u e 0 N v b H V t b j Y y N y w 2 M j Z 9 J n F 1 b 3 Q 7 L C Z x d W 9 0 O 1 N l Y 3 R p b 2 4 x L 0 9 Q R U M g U 3 V w c G x 5 L 0 N o Y W 5 n Z W Q g V H l w Z S 5 7 Q 2 9 s d W 1 u N j I 4 L D Y y N 3 0 m c X V v d D s s J n F 1 b 3 Q 7 U 2 V j d G l v b j E v T 1 B F Q y B T d X B w b H k v Q 2 h h b m d l Z C B U e X B l L n t D b 2 x 1 b W 4 2 M j k s N j I 4 f S Z x d W 9 0 O y w m c X V v d D t T Z W N 0 a W 9 u M S 9 P U E V D I F N 1 c H B s e S 9 D a G F u Z 2 V k I F R 5 c G U u e 0 N v b H V t b j Y z M C w 2 M j l 9 J n F 1 b 3 Q 7 L C Z x d W 9 0 O 1 N l Y 3 R p b 2 4 x L 0 9 Q R U M g U 3 V w c G x 5 L 0 N o Y W 5 n Z W Q g V H l w Z S 5 7 Q 2 9 s d W 1 u N j M x L D Y z M H 0 m c X V v d D s s J n F 1 b 3 Q 7 U 2 V j d G l v b j E v T 1 B F Q y B T d X B w b H k v Q 2 h h b m d l Z C B U e X B l L n t D b 2 x 1 b W 4 2 M z I s N j M x f S Z x d W 9 0 O y w m c X V v d D t T Z W N 0 a W 9 u M S 9 P U E V D I F N 1 c H B s e S 9 D a G F u Z 2 V k I F R 5 c G U u e 0 N v b H V t b j Y z M y w 2 M z J 9 J n F 1 b 3 Q 7 L C Z x d W 9 0 O 1 N l Y 3 R p b 2 4 x L 0 9 Q R U M g U 3 V w c G x 5 L 0 N o Y W 5 n Z W Q g V H l w Z S 5 7 Q 2 9 s d W 1 u N j M 0 L D Y z M 3 0 m c X V v d D s s J n F 1 b 3 Q 7 U 2 V j d G l v b j E v T 1 B F Q y B T d X B w b H k v Q 2 h h b m d l Z C B U e X B l L n t D b 2 x 1 b W 4 2 M z U s N j M 0 f S Z x d W 9 0 O y w m c X V v d D t T Z W N 0 a W 9 u M S 9 P U E V D I F N 1 c H B s e S 9 D a G F u Z 2 V k I F R 5 c G U u e 0 N v b H V t b j Y z N i w 2 M z V 9 J n F 1 b 3 Q 7 L C Z x d W 9 0 O 1 N l Y 3 R p b 2 4 x L 0 9 Q R U M g U 3 V w c G x 5 L 0 N o Y W 5 n Z W Q g V H l w Z S 5 7 Q 2 9 s d W 1 u N j M 3 L D Y z N n 0 m c X V v d D s s J n F 1 b 3 Q 7 U 2 V j d G l v b j E v T 1 B F Q y B T d X B w b H k v Q 2 h h b m d l Z C B U e X B l L n t D b 2 x 1 b W 4 2 M z g s N j M 3 f S Z x d W 9 0 O y w m c X V v d D t T Z W N 0 a W 9 u M S 9 P U E V D I F N 1 c H B s e S 9 D a G F u Z 2 V k I F R 5 c G U u e 0 N v b H V t b j Y z O S w 2 M z h 9 J n F 1 b 3 Q 7 L C Z x d W 9 0 O 1 N l Y 3 R p b 2 4 x L 0 9 Q R U M g U 3 V w c G x 5 L 0 N o Y W 5 n Z W Q g V H l w Z S 5 7 Q 2 9 s d W 1 u N j Q w L D Y z O X 0 m c X V v d D s s J n F 1 b 3 Q 7 U 2 V j d G l v b j E v T 1 B F Q y B T d X B w b H k v Q 2 h h b m d l Z C B U e X B l L n t D b 2 x 1 b W 4 2 N D E s N j Q w f S Z x d W 9 0 O y w m c X V v d D t T Z W N 0 a W 9 u M S 9 P U E V D I F N 1 c H B s e S 9 D a G F u Z 2 V k I F R 5 c G U u e 0 N v b H V t b j Y 0 M i w 2 N D F 9 J n F 1 b 3 Q 7 L C Z x d W 9 0 O 1 N l Y 3 R p b 2 4 x L 0 9 Q R U M g U 3 V w c G x 5 L 0 N o Y W 5 n Z W Q g V H l w Z S 5 7 Q 2 9 s d W 1 u N j Q z L D Y 0 M n 0 m c X V v d D s s J n F 1 b 3 Q 7 U 2 V j d G l v b j E v T 1 B F Q y B T d X B w b H k v Q 2 h h b m d l Z C B U e X B l L n t D b 2 x 1 b W 4 2 N D Q s N j Q z f S Z x d W 9 0 O y w m c X V v d D t T Z W N 0 a W 9 u M S 9 P U E V D I F N 1 c H B s e S 9 D a G F u Z 2 V k I F R 5 c G U u e 0 N v b H V t b j Y 0 N S w 2 N D R 9 J n F 1 b 3 Q 7 L C Z x d W 9 0 O 1 N l Y 3 R p b 2 4 x L 0 9 Q R U M g U 3 V w c G x 5 L 0 N o Y W 5 n Z W Q g V H l w Z S 5 7 Q 2 9 s d W 1 u N j Q 2 L D Y 0 N X 0 m c X V v d D s s J n F 1 b 3 Q 7 U 2 V j d G l v b j E v T 1 B F Q y B T d X B w b H k v Q 2 h h b m d l Z C B U e X B l L n t D b 2 x 1 b W 4 2 N D c s N j Q 2 f S Z x d W 9 0 O y w m c X V v d D t T Z W N 0 a W 9 u M S 9 P U E V D I F N 1 c H B s e S 9 D a G F u Z 2 V k I F R 5 c G U u e 0 N v b H V t b j Y 0 O C w 2 N D d 9 J n F 1 b 3 Q 7 L C Z x d W 9 0 O 1 N l Y 3 R p b 2 4 x L 0 9 Q R U M g U 3 V w c G x 5 L 0 N o Y W 5 n Z W Q g V H l w Z S 5 7 Q 2 9 s d W 1 u N j Q 5 L D Y 0 O H 0 m c X V v d D s s J n F 1 b 3 Q 7 U 2 V j d G l v b j E v T 1 B F Q y B T d X B w b H k v Q 2 h h b m d l Z C B U e X B l L n t D b 2 x 1 b W 4 2 N T A s N j Q 5 f S Z x d W 9 0 O y w m c X V v d D t T Z W N 0 a W 9 u M S 9 P U E V D I F N 1 c H B s e S 9 D a G F u Z 2 V k I F R 5 c G U u e 0 N v b H V t b j Y 1 M S w 2 N T B 9 J n F 1 b 3 Q 7 L C Z x d W 9 0 O 1 N l Y 3 R p b 2 4 x L 0 9 Q R U M g U 3 V w c G x 5 L 0 N o Y W 5 n Z W Q g V H l w Z S 5 7 Q 2 9 s d W 1 u N j U y L D Y 1 M X 0 m c X V v d D s s J n F 1 b 3 Q 7 U 2 V j d G l v b j E v T 1 B F Q y B T d X B w b H k v Q 2 h h b m d l Z C B U e X B l L n t D b 2 x 1 b W 4 2 N T M s N j U y f S Z x d W 9 0 O y w m c X V v d D t T Z W N 0 a W 9 u M S 9 P U E V D I F N 1 c H B s e S 9 D a G F u Z 2 V k I F R 5 c G U u e 0 N v b H V t b j Y 1 N C w 2 N T N 9 J n F 1 b 3 Q 7 L C Z x d W 9 0 O 1 N l Y 3 R p b 2 4 x L 0 9 Q R U M g U 3 V w c G x 5 L 0 N o Y W 5 n Z W Q g V H l w Z S 5 7 Q 2 9 s d W 1 u N j U 1 L D Y 1 N H 0 m c X V v d D s s J n F 1 b 3 Q 7 U 2 V j d G l v b j E v T 1 B F Q y B T d X B w b H k v Q 2 h h b m d l Z C B U e X B l L n t D b 2 x 1 b W 4 2 N T Y s N j U 1 f S Z x d W 9 0 O y w m c X V v d D t T Z W N 0 a W 9 u M S 9 P U E V D I F N 1 c H B s e S 9 D a G F u Z 2 V k I F R 5 c G U u e 0 N v b H V t b j Y 1 N y w 2 N T Z 9 J n F 1 b 3 Q 7 L C Z x d W 9 0 O 1 N l Y 3 R p b 2 4 x L 0 9 Q R U M g U 3 V w c G x 5 L 0 N o Y W 5 n Z W Q g V H l w Z S 5 7 Q 2 9 s d W 1 u N j U 4 L D Y 1 N 3 0 m c X V v d D s s J n F 1 b 3 Q 7 U 2 V j d G l v b j E v T 1 B F Q y B T d X B w b H k v Q 2 h h b m d l Z C B U e X B l L n t D b 2 x 1 b W 4 2 N T k s N j U 4 f S Z x d W 9 0 O y w m c X V v d D t T Z W N 0 a W 9 u M S 9 P U E V D I F N 1 c H B s e S 9 D a G F u Z 2 V k I F R 5 c G U u e 0 N v b H V t b j Y 2 M C w 2 N T l 9 J n F 1 b 3 Q 7 L C Z x d W 9 0 O 1 N l Y 3 R p b 2 4 x L 0 9 Q R U M g U 3 V w c G x 5 L 0 N o Y W 5 n Z W Q g V H l w Z S 5 7 Q 2 9 s d W 1 u N j Y x L D Y 2 M H 0 m c X V v d D s s J n F 1 b 3 Q 7 U 2 V j d G l v b j E v T 1 B F Q y B T d X B w b H k v Q 2 h h b m d l Z C B U e X B l L n t D b 2 x 1 b W 4 2 N j I s N j Y x f S Z x d W 9 0 O y w m c X V v d D t T Z W N 0 a W 9 u M S 9 P U E V D I F N 1 c H B s e S 9 D a G F u Z 2 V k I F R 5 c G U u e 0 N v b H V t b j Y 2 M y w 2 N j J 9 J n F 1 b 3 Q 7 L C Z x d W 9 0 O 1 N l Y 3 R p b 2 4 x L 0 9 Q R U M g U 3 V w c G x 5 L 0 N o Y W 5 n Z W Q g V H l w Z S 5 7 Q 2 9 s d W 1 u N j Y 0 L D Y 2 M 3 0 m c X V v d D s s J n F 1 b 3 Q 7 U 2 V j d G l v b j E v T 1 B F Q y B T d X B w b H k v Q 2 h h b m d l Z C B U e X B l L n t D b 2 x 1 b W 4 2 N j U s N j Y 0 f S Z x d W 9 0 O y w m c X V v d D t T Z W N 0 a W 9 u M S 9 P U E V D I F N 1 c H B s e S 9 D a G F u Z 2 V k I F R 5 c G U u e 0 N v b H V t b j Y 2 N i w 2 N j V 9 J n F 1 b 3 Q 7 L C Z x d W 9 0 O 1 N l Y 3 R p b 2 4 x L 0 9 Q R U M g U 3 V w c G x 5 L 0 N o Y W 5 n Z W Q g V H l w Z S 5 7 Q 2 9 s d W 1 u N j Y 3 L D Y 2 N n 0 m c X V v d D s s J n F 1 b 3 Q 7 U 2 V j d G l v b j E v T 1 B F Q y B T d X B w b H k v Q 2 h h b m d l Z C B U e X B l L n t D b 2 x 1 b W 4 2 N j g s N j Y 3 f S Z x d W 9 0 O y w m c X V v d D t T Z W N 0 a W 9 u M S 9 P U E V D I F N 1 c H B s e S 9 D a G F u Z 2 V k I F R 5 c G U u e 0 N v b H V t b j Y 2 O S w 2 N j h 9 J n F 1 b 3 Q 7 L C Z x d W 9 0 O 1 N l Y 3 R p b 2 4 x L 0 9 Q R U M g U 3 V w c G x 5 L 0 N o Y W 5 n Z W Q g V H l w Z S 5 7 Q 2 9 s d W 1 u N j c w L D Y 2 O X 0 m c X V v d D s s J n F 1 b 3 Q 7 U 2 V j d G l v b j E v T 1 B F Q y B T d X B w b H k v Q 2 h h b m d l Z C B U e X B l L n t D b 2 x 1 b W 4 2 N z E s N j c w f S Z x d W 9 0 O y w m c X V v d D t T Z W N 0 a W 9 u M S 9 P U E V D I F N 1 c H B s e S 9 D a G F u Z 2 V k I F R 5 c G U u e 0 N v b H V t b j Y 3 M i w 2 N z F 9 J n F 1 b 3 Q 7 L C Z x d W 9 0 O 1 N l Y 3 R p b 2 4 x L 0 9 Q R U M g U 3 V w c G x 5 L 0 N o Y W 5 n Z W Q g V H l w Z S 5 7 Q 2 9 s d W 1 u N j c z L D Y 3 M n 0 m c X V v d D s s J n F 1 b 3 Q 7 U 2 V j d G l v b j E v T 1 B F Q y B T d X B w b H k v Q 2 h h b m d l Z C B U e X B l L n t D b 2 x 1 b W 4 2 N z Q s N j c z f S Z x d W 9 0 O y w m c X V v d D t T Z W N 0 a W 9 u M S 9 P U E V D I F N 1 c H B s e S 9 D a G F u Z 2 V k I F R 5 c G U u e 0 N v b H V t b j Y 3 N S w 2 N z R 9 J n F 1 b 3 Q 7 L C Z x d W 9 0 O 1 N l Y 3 R p b 2 4 x L 0 9 Q R U M g U 3 V w c G x 5 L 0 N o Y W 5 n Z W Q g V H l w Z S 5 7 Q 2 9 s d W 1 u N j c 2 L D Y 3 N X 0 m c X V v d D s s J n F 1 b 3 Q 7 U 2 V j d G l v b j E v T 1 B F Q y B T d X B w b H k v Q 2 h h b m d l Z C B U e X B l L n t D b 2 x 1 b W 4 2 N z c s N j c 2 f S Z x d W 9 0 O y w m c X V v d D t T Z W N 0 a W 9 u M S 9 P U E V D I F N 1 c H B s e S 9 D a G F u Z 2 V k I F R 5 c G U u e 0 N v b H V t b j Y 3 O C w 2 N z d 9 J n F 1 b 3 Q 7 L C Z x d W 9 0 O 1 N l Y 3 R p b 2 4 x L 0 9 Q R U M g U 3 V w c G x 5 L 0 N o Y W 5 n Z W Q g V H l w Z S 5 7 Q 2 9 s d W 1 u N j c 5 L D Y 3 O H 0 m c X V v d D s s J n F 1 b 3 Q 7 U 2 V j d G l v b j E v T 1 B F Q y B T d X B w b H k v Q 2 h h b m d l Z C B U e X B l L n t D b 2 x 1 b W 4 2 O D A s N j c 5 f S Z x d W 9 0 O y w m c X V v d D t T Z W N 0 a W 9 u M S 9 P U E V D I F N 1 c H B s e S 9 D a G F u Z 2 V k I F R 5 c G U u e 0 N v b H V t b j Y 4 M S w 2 O D B 9 J n F 1 b 3 Q 7 L C Z x d W 9 0 O 1 N l Y 3 R p b 2 4 x L 0 9 Q R U M g U 3 V w c G x 5 L 0 N o Y W 5 n Z W Q g V H l w Z S 5 7 Q 2 9 s d W 1 u N j g y L D Y 4 M X 0 m c X V v d D s s J n F 1 b 3 Q 7 U 2 V j d G l v b j E v T 1 B F Q y B T d X B w b H k v Q 2 h h b m d l Z C B U e X B l L n t D b 2 x 1 b W 4 2 O D M s N j g y f S Z x d W 9 0 O y w m c X V v d D t T Z W N 0 a W 9 u M S 9 P U E V D I F N 1 c H B s e S 9 D a G F u Z 2 V k I F R 5 c G U u e 0 N v b H V t b j Y 4 N C w 2 O D N 9 J n F 1 b 3 Q 7 L C Z x d W 9 0 O 1 N l Y 3 R p b 2 4 x L 0 9 Q R U M g U 3 V w c G x 5 L 0 N o Y W 5 n Z W Q g V H l w Z S 5 7 Q 2 9 s d W 1 u N j g 1 L D Y 4 N H 0 m c X V v d D s s J n F 1 b 3 Q 7 U 2 V j d G l v b j E v T 1 B F Q y B T d X B w b H k v Q 2 h h b m d l Z C B U e X B l L n t D b 2 x 1 b W 4 2 O D Y s N j g 1 f S Z x d W 9 0 O y w m c X V v d D t T Z W N 0 a W 9 u M S 9 P U E V D I F N 1 c H B s e S 9 D a G F u Z 2 V k I F R 5 c G U u e 0 N v b H V t b j Y 4 N y w 2 O D Z 9 J n F 1 b 3 Q 7 L C Z x d W 9 0 O 1 N l Y 3 R p b 2 4 x L 0 9 Q R U M g U 3 V w c G x 5 L 0 N o Y W 5 n Z W Q g V H l w Z S 5 7 Q 2 9 s d W 1 u N j g 4 L D Y 4 N 3 0 m c X V v d D s s J n F 1 b 3 Q 7 U 2 V j d G l v b j E v T 1 B F Q y B T d X B w b H k v Q 2 h h b m d l Z C B U e X B l L n t D b 2 x 1 b W 4 2 O D k s N j g 4 f S Z x d W 9 0 O y w m c X V v d D t T Z W N 0 a W 9 u M S 9 P U E V D I F N 1 c H B s e S 9 D a G F u Z 2 V k I F R 5 c G U u e 0 N v b H V t b j Y 5 M C w 2 O D l 9 J n F 1 b 3 Q 7 L C Z x d W 9 0 O 1 N l Y 3 R p b 2 4 x L 0 9 Q R U M g U 3 V w c G x 5 L 0 N o Y W 5 n Z W Q g V H l w Z S 5 7 Q 2 9 s d W 1 u N j k x L D Y 5 M H 0 m c X V v d D s s J n F 1 b 3 Q 7 U 2 V j d G l v b j E v T 1 B F Q y B T d X B w b H k v Q 2 h h b m d l Z C B U e X B l L n t D b 2 x 1 b W 4 2 O T I s N j k x f S Z x d W 9 0 O y w m c X V v d D t T Z W N 0 a W 9 u M S 9 P U E V D I F N 1 c H B s e S 9 D a G F u Z 2 V k I F R 5 c G U u e 0 N v b H V t b j Y 5 M y w 2 O T J 9 J n F 1 b 3 Q 7 L C Z x d W 9 0 O 1 N l Y 3 R p b 2 4 x L 0 9 Q R U M g U 3 V w c G x 5 L 0 N o Y W 5 n Z W Q g V H l w Z S 5 7 Q 2 9 s d W 1 u N j k 0 L D Y 5 M 3 0 m c X V v d D s s J n F 1 b 3 Q 7 U 2 V j d G l v b j E v T 1 B F Q y B T d X B w b H k v Q 2 h h b m d l Z C B U e X B l L n t D b 2 x 1 b W 4 2 O T U s N j k 0 f S Z x d W 9 0 O y w m c X V v d D t T Z W N 0 a W 9 u M S 9 P U E V D I F N 1 c H B s e S 9 D a G F u Z 2 V k I F R 5 c G U u e 0 N v b H V t b j Y 5 N i w 2 O T V 9 J n F 1 b 3 Q 7 L C Z x d W 9 0 O 1 N l Y 3 R p b 2 4 x L 0 9 Q R U M g U 3 V w c G x 5 L 0 N o Y W 5 n Z W Q g V H l w Z S 5 7 Q 2 9 s d W 1 u N j k 3 L D Y 5 N n 0 m c X V v d D s s J n F 1 b 3 Q 7 U 2 V j d G l v b j E v T 1 B F Q y B T d X B w b H k v Q 2 h h b m d l Z C B U e X B l L n t D b 2 x 1 b W 4 2 O T g s N j k 3 f S Z x d W 9 0 O y w m c X V v d D t T Z W N 0 a W 9 u M S 9 P U E V D I F N 1 c H B s e S 9 D a G F u Z 2 V k I F R 5 c G U u e 0 N v b H V t b j Y 5 O S w 2 O T h 9 J n F 1 b 3 Q 7 L C Z x d W 9 0 O 1 N l Y 3 R p b 2 4 x L 0 9 Q R U M g U 3 V w c G x 5 L 0 N o Y W 5 n Z W Q g V H l w Z S 5 7 Q 2 9 s d W 1 u N z A w L D Y 5 O X 0 m c X V v d D s s J n F 1 b 3 Q 7 U 2 V j d G l v b j E v T 1 B F Q y B T d X B w b H k v Q 2 h h b m d l Z C B U e X B l L n t D b 2 x 1 b W 4 3 M D E s N z A w f S Z x d W 9 0 O y w m c X V v d D t T Z W N 0 a W 9 u M S 9 P U E V D I F N 1 c H B s e S 9 D a G F u Z 2 V k I F R 5 c G U u e 0 N v b H V t b j c w M i w 3 M D F 9 J n F 1 b 3 Q 7 L C Z x d W 9 0 O 1 N l Y 3 R p b 2 4 x L 0 9 Q R U M g U 3 V w c G x 5 L 0 N o Y W 5 n Z W Q g V H l w Z S 5 7 Q 2 9 s d W 1 u N z A z L D c w M n 0 m c X V v d D s s J n F 1 b 3 Q 7 U 2 V j d G l v b j E v T 1 B F Q y B T d X B w b H k v Q 2 h h b m d l Z C B U e X B l L n t D b 2 x 1 b W 4 3 M D Q s N z A z f S Z x d W 9 0 O y w m c X V v d D t T Z W N 0 a W 9 u M S 9 P U E V D I F N 1 c H B s e S 9 D a G F u Z 2 V k I F R 5 c G U u e 0 N v b H V t b j c w N S w 3 M D R 9 J n F 1 b 3 Q 7 L C Z x d W 9 0 O 1 N l Y 3 R p b 2 4 x L 0 9 Q R U M g U 3 V w c G x 5 L 0 N o Y W 5 n Z W Q g V H l w Z S 5 7 Q 2 9 s d W 1 u N z A 2 L D c w N X 0 m c X V v d D s s J n F 1 b 3 Q 7 U 2 V j d G l v b j E v T 1 B F Q y B T d X B w b H k v Q 2 h h b m d l Z C B U e X B l L n t D b 2 x 1 b W 4 3 M D c s N z A 2 f S Z x d W 9 0 O y w m c X V v d D t T Z W N 0 a W 9 u M S 9 P U E V D I F N 1 c H B s e S 9 D a G F u Z 2 V k I F R 5 c G U u e 0 N v b H V t b j c w O C w 3 M D d 9 J n F 1 b 3 Q 7 L C Z x d W 9 0 O 1 N l Y 3 R p b 2 4 x L 0 9 Q R U M g U 3 V w c G x 5 L 0 N o Y W 5 n Z W Q g V H l w Z S 5 7 Q 2 9 s d W 1 u N z A 5 L D c w O H 0 m c X V v d D s s J n F 1 b 3 Q 7 U 2 V j d G l v b j E v T 1 B F Q y B T d X B w b H k v Q 2 h h b m d l Z C B U e X B l L n t D b 2 x 1 b W 4 3 M T A s N z A 5 f S Z x d W 9 0 O y w m c X V v d D t T Z W N 0 a W 9 u M S 9 P U E V D I F N 1 c H B s e S 9 D a G F u Z 2 V k I F R 5 c G U u e 0 N v b H V t b j c x M S w 3 M T B 9 J n F 1 b 3 Q 7 L C Z x d W 9 0 O 1 N l Y 3 R p b 2 4 x L 0 9 Q R U M g U 3 V w c G x 5 L 0 N o Y W 5 n Z W Q g V H l w Z S 5 7 Q 2 9 s d W 1 u N z E y L D c x M X 0 m c X V v d D s s J n F 1 b 3 Q 7 U 2 V j d G l v b j E v T 1 B F Q y B T d X B w b H k v Q 2 h h b m d l Z C B U e X B l L n t D b 2 x 1 b W 4 3 M T M s N z E y f S Z x d W 9 0 O y w m c X V v d D t T Z W N 0 a W 9 u M S 9 P U E V D I F N 1 c H B s e S 9 D a G F u Z 2 V k I F R 5 c G U u e 0 N v b H V t b j c x N C w 3 M T N 9 J n F 1 b 3 Q 7 L C Z x d W 9 0 O 1 N l Y 3 R p b 2 4 x L 0 9 Q R U M g U 3 V w c G x 5 L 0 N o Y W 5 n Z W Q g V H l w Z S 5 7 Q 2 9 s d W 1 u N z E 1 L D c x N H 0 m c X V v d D s s J n F 1 b 3 Q 7 U 2 V j d G l v b j E v T 1 B F Q y B T d X B w b H k v Q 2 h h b m d l Z C B U e X B l L n t D b 2 x 1 b W 4 3 M T Y s N z E 1 f S Z x d W 9 0 O y w m c X V v d D t T Z W N 0 a W 9 u M S 9 P U E V D I F N 1 c H B s e S 9 D a G F u Z 2 V k I F R 5 c G U u e 0 N v b H V t b j c x N y w 3 M T Z 9 J n F 1 b 3 Q 7 L C Z x d W 9 0 O 1 N l Y 3 R p b 2 4 x L 0 9 Q R U M g U 3 V w c G x 5 L 0 N o Y W 5 n Z W Q g V H l w Z S 5 7 Q 2 9 s d W 1 u N z E 4 L D c x N 3 0 m c X V v d D s s J n F 1 b 3 Q 7 U 2 V j d G l v b j E v T 1 B F Q y B T d X B w b H k v Q 2 h h b m d l Z C B U e X B l L n t D b 2 x 1 b W 4 3 M T k s N z E 4 f S Z x d W 9 0 O y w m c X V v d D t T Z W N 0 a W 9 u M S 9 P U E V D I F N 1 c H B s e S 9 D a G F u Z 2 V k I F R 5 c G U u e 0 N v b H V t b j c y M C w 3 M T l 9 J n F 1 b 3 Q 7 L C Z x d W 9 0 O 1 N l Y 3 R p b 2 4 x L 0 9 Q R U M g U 3 V w c G x 5 L 0 N o Y W 5 n Z W Q g V H l w Z S 5 7 Q 2 9 s d W 1 u N z I x L D c y M H 0 m c X V v d D s s J n F 1 b 3 Q 7 U 2 V j d G l v b j E v T 1 B F Q y B T d X B w b H k v Q 2 h h b m d l Z C B U e X B l L n t D b 2 x 1 b W 4 3 M j I s N z I x f S Z x d W 9 0 O y w m c X V v d D t T Z W N 0 a W 9 u M S 9 P U E V D I F N 1 c H B s e S 9 D a G F u Z 2 V k I F R 5 c G U u e 0 N v b H V t b j c y M y w 3 M j J 9 J n F 1 b 3 Q 7 L C Z x d W 9 0 O 1 N l Y 3 R p b 2 4 x L 0 9 Q R U M g U 3 V w c G x 5 L 0 N o Y W 5 n Z W Q g V H l w Z S 5 7 Q 2 9 s d W 1 u N z I 0 L D c y M 3 0 m c X V v d D s s J n F 1 b 3 Q 7 U 2 V j d G l v b j E v T 1 B F Q y B T d X B w b H k v Q 2 h h b m d l Z C B U e X B l L n t D b 2 x 1 b W 4 3 M j U s N z I 0 f S Z x d W 9 0 O y w m c X V v d D t T Z W N 0 a W 9 u M S 9 P U E V D I F N 1 c H B s e S 9 D a G F u Z 2 V k I F R 5 c G U u e 0 N v b H V t b j c y N i w 3 M j V 9 J n F 1 b 3 Q 7 L C Z x d W 9 0 O 1 N l Y 3 R p b 2 4 x L 0 9 Q R U M g U 3 V w c G x 5 L 0 N o Y W 5 n Z W Q g V H l w Z S 5 7 Q 2 9 s d W 1 u N z I 3 L D c y N n 0 m c X V v d D s s J n F 1 b 3 Q 7 U 2 V j d G l v b j E v T 1 B F Q y B T d X B w b H k v Q 2 h h b m d l Z C B U e X B l L n t D b 2 x 1 b W 4 3 M j g s N z I 3 f S Z x d W 9 0 O y w m c X V v d D t T Z W N 0 a W 9 u M S 9 P U E V D I F N 1 c H B s e S 9 D a G F u Z 2 V k I F R 5 c G U u e 0 N v b H V t b j c y O S w 3 M j h 9 J n F 1 b 3 Q 7 L C Z x d W 9 0 O 1 N l Y 3 R p b 2 4 x L 0 9 Q R U M g U 3 V w c G x 5 L 0 N o Y W 5 n Z W Q g V H l w Z S 5 7 Q 2 9 s d W 1 u N z M w L D c y O X 0 m c X V v d D s s J n F 1 b 3 Q 7 U 2 V j d G l v b j E v T 1 B F Q y B T d X B w b H k v Q 2 h h b m d l Z C B U e X B l L n t D b 2 x 1 b W 4 3 M z E s N z M w f S Z x d W 9 0 O y w m c X V v d D t T Z W N 0 a W 9 u M S 9 P U E V D I F N 1 c H B s e S 9 D a G F u Z 2 V k I F R 5 c G U u e 0 N v b H V t b j c z M i w 3 M z F 9 J n F 1 b 3 Q 7 L C Z x d W 9 0 O 1 N l Y 3 R p b 2 4 x L 0 9 Q R U M g U 3 V w c G x 5 L 0 N o Y W 5 n Z W Q g V H l w Z S 5 7 Q 2 9 s d W 1 u N z M z L D c z M n 0 m c X V v d D s s J n F 1 b 3 Q 7 U 2 V j d G l v b j E v T 1 B F Q y B T d X B w b H k v Q 2 h h b m d l Z C B U e X B l L n t D b 2 x 1 b W 4 3 M z Q s N z M z f S Z x d W 9 0 O y w m c X V v d D t T Z W N 0 a W 9 u M S 9 P U E V D I F N 1 c H B s e S 9 D a G F u Z 2 V k I F R 5 c G U u e 0 N v b H V t b j c z N S w 3 M z R 9 J n F 1 b 3 Q 7 L C Z x d W 9 0 O 1 N l Y 3 R p b 2 4 x L 0 9 Q R U M g U 3 V w c G x 5 L 0 N o Y W 5 n Z W Q g V H l w Z S 5 7 Q 2 9 s d W 1 u N z M 2 L D c z N X 0 m c X V v d D s s J n F 1 b 3 Q 7 U 2 V j d G l v b j E v T 1 B F Q y B T d X B w b H k v Q 2 h h b m d l Z C B U e X B l L n t D b 2 x 1 b W 4 3 M z c s N z M 2 f S Z x d W 9 0 O y w m c X V v d D t T Z W N 0 a W 9 u M S 9 P U E V D I F N 1 c H B s e S 9 D a G F u Z 2 V k I F R 5 c G U u e 0 N v b H V t b j c z O C w 3 M z d 9 J n F 1 b 3 Q 7 L C Z x d W 9 0 O 1 N l Y 3 R p b 2 4 x L 0 9 Q R U M g U 3 V w c G x 5 L 0 N o Y W 5 n Z W Q g V H l w Z S 5 7 Q 2 9 s d W 1 u N z M 5 L D c z O H 0 m c X V v d D s s J n F 1 b 3 Q 7 U 2 V j d G l v b j E v T 1 B F Q y B T d X B w b H k v Q 2 h h b m d l Z C B U e X B l L n t D b 2 x 1 b W 4 3 N D A s N z M 5 f S Z x d W 9 0 O y w m c X V v d D t T Z W N 0 a W 9 u M S 9 P U E V D I F N 1 c H B s e S 9 D a G F u Z 2 V k I F R 5 c G U u e 0 N v b H V t b j c 0 M S w 3 N D B 9 J n F 1 b 3 Q 7 L C Z x d W 9 0 O 1 N l Y 3 R p b 2 4 x L 0 9 Q R U M g U 3 V w c G x 5 L 0 N o Y W 5 n Z W Q g V H l w Z S 5 7 Q 2 9 s d W 1 u N z Q y L D c 0 M X 0 m c X V v d D s s J n F 1 b 3 Q 7 U 2 V j d G l v b j E v T 1 B F Q y B T d X B w b H k v Q 2 h h b m d l Z C B U e X B l L n t D b 2 x 1 b W 4 3 N D M s N z Q y f S Z x d W 9 0 O y w m c X V v d D t T Z W N 0 a W 9 u M S 9 P U E V D I F N 1 c H B s e S 9 D a G F u Z 2 V k I F R 5 c G U u e 0 N v b H V t b j c 0 N C w 3 N D N 9 J n F 1 b 3 Q 7 L C Z x d W 9 0 O 1 N l Y 3 R p b 2 4 x L 0 9 Q R U M g U 3 V w c G x 5 L 0 N o Y W 5 n Z W Q g V H l w Z S 5 7 Q 2 9 s d W 1 u N z Q 1 L D c 0 N H 0 m c X V v d D s s J n F 1 b 3 Q 7 U 2 V j d G l v b j E v T 1 B F Q y B T d X B w b H k v Q 2 h h b m d l Z C B U e X B l L n t D b 2 x 1 b W 4 3 N D Y s N z Q 1 f S Z x d W 9 0 O y w m c X V v d D t T Z W N 0 a W 9 u M S 9 P U E V D I F N 1 c H B s e S 9 D a G F u Z 2 V k I F R 5 c G U u e 0 N v b H V t b j c 0 N y w 3 N D Z 9 J n F 1 b 3 Q 7 L C Z x d W 9 0 O 1 N l Y 3 R p b 2 4 x L 0 9 Q R U M g U 3 V w c G x 5 L 0 N o Y W 5 n Z W Q g V H l w Z S 5 7 Q 2 9 s d W 1 u N z Q 4 L D c 0 N 3 0 m c X V v d D s s J n F 1 b 3 Q 7 U 2 V j d G l v b j E v T 1 B F Q y B T d X B w b H k v Q 2 h h b m d l Z C B U e X B l L n t D b 2 x 1 b W 4 3 N D k s N z Q 4 f S Z x d W 9 0 O y w m c X V v d D t T Z W N 0 a W 9 u M S 9 P U E V D I F N 1 c H B s e S 9 D a G F u Z 2 V k I F R 5 c G U u e 0 N v b H V t b j c 1 M C w 3 N D l 9 J n F 1 b 3 Q 7 L C Z x d W 9 0 O 1 N l Y 3 R p b 2 4 x L 0 9 Q R U M g U 3 V w c G x 5 L 0 N o Y W 5 n Z W Q g V H l w Z S 5 7 Q 2 9 s d W 1 u N z U x L D c 1 M H 0 m c X V v d D s s J n F 1 b 3 Q 7 U 2 V j d G l v b j E v T 1 B F Q y B T d X B w b H k v Q 2 h h b m d l Z C B U e X B l L n t D b 2 x 1 b W 4 3 N T I s N z U x f S Z x d W 9 0 O y w m c X V v d D t T Z W N 0 a W 9 u M S 9 P U E V D I F N 1 c H B s e S 9 D a G F u Z 2 V k I F R 5 c G U u e 0 N v b H V t b j c 1 M y w 3 N T J 9 J n F 1 b 3 Q 7 L C Z x d W 9 0 O 1 N l Y 3 R p b 2 4 x L 0 9 Q R U M g U 3 V w c G x 5 L 0 N o Y W 5 n Z W Q g V H l w Z S 5 7 Q 2 9 s d W 1 u N z U 0 L D c 1 M 3 0 m c X V v d D s s J n F 1 b 3 Q 7 U 2 V j d G l v b j E v T 1 B F Q y B T d X B w b H k v Q 2 h h b m d l Z C B U e X B l L n t D b 2 x 1 b W 4 3 N T U s N z U 0 f S Z x d W 9 0 O y w m c X V v d D t T Z W N 0 a W 9 u M S 9 P U E V D I F N 1 c H B s e S 9 D a G F u Z 2 V k I F R 5 c G U u e 0 N v b H V t b j c 1 N i w 3 N T V 9 J n F 1 b 3 Q 7 L C Z x d W 9 0 O 1 N l Y 3 R p b 2 4 x L 0 9 Q R U M g U 3 V w c G x 5 L 0 N o Y W 5 n Z W Q g V H l w Z S 5 7 Q 2 9 s d W 1 u N z U 3 L D c 1 N n 0 m c X V v d D s s J n F 1 b 3 Q 7 U 2 V j d G l v b j E v T 1 B F Q y B T d X B w b H k v Q 2 h h b m d l Z C B U e X B l L n t D b 2 x 1 b W 4 3 N T g s N z U 3 f S Z x d W 9 0 O y w m c X V v d D t T Z W N 0 a W 9 u M S 9 P U E V D I F N 1 c H B s e S 9 D a G F u Z 2 V k I F R 5 c G U u e 0 N v b H V t b j c 1 O S w 3 N T h 9 J n F 1 b 3 Q 7 L C Z x d W 9 0 O 1 N l Y 3 R p b 2 4 x L 0 9 Q R U M g U 3 V w c G x 5 L 0 N o Y W 5 n Z W Q g V H l w Z S 5 7 Q 2 9 s d W 1 u N z Y w L D c 1 O X 0 m c X V v d D s s J n F 1 b 3 Q 7 U 2 V j d G l v b j E v T 1 B F Q y B T d X B w b H k v Q 2 h h b m d l Z C B U e X B l L n t D b 2 x 1 b W 4 3 N j E s N z Y w f S Z x d W 9 0 O y w m c X V v d D t T Z W N 0 a W 9 u M S 9 P U E V D I F N 1 c H B s e S 9 D a G F u Z 2 V k I F R 5 c G U u e 0 N v b H V t b j c 2 M i w 3 N j F 9 J n F 1 b 3 Q 7 L C Z x d W 9 0 O 1 N l Y 3 R p b 2 4 x L 0 9 Q R U M g U 3 V w c G x 5 L 0 N o Y W 5 n Z W Q g V H l w Z S 5 7 Q 2 9 s d W 1 u N z Y z L D c 2 M n 0 m c X V v d D s s J n F 1 b 3 Q 7 U 2 V j d G l v b j E v T 1 B F Q y B T d X B w b H k v Q 2 h h b m d l Z C B U e X B l L n t D b 2 x 1 b W 4 3 N j Q s N z Y z f S Z x d W 9 0 O y w m c X V v d D t T Z W N 0 a W 9 u M S 9 P U E V D I F N 1 c H B s e S 9 D a G F u Z 2 V k I F R 5 c G U u e 0 N v b H V t b j c 2 N S w 3 N j R 9 J n F 1 b 3 Q 7 L C Z x d W 9 0 O 1 N l Y 3 R p b 2 4 x L 0 9 Q R U M g U 3 V w c G x 5 L 0 N o Y W 5 n Z W Q g V H l w Z S 5 7 Q 2 9 s d W 1 u N z Y 2 L D c 2 N X 0 m c X V v d D s s J n F 1 b 3 Q 7 U 2 V j d G l v b j E v T 1 B F Q y B T d X B w b H k v Q 2 h h b m d l Z C B U e X B l L n t D b 2 x 1 b W 4 3 N j c s N z Y 2 f S Z x d W 9 0 O y w m c X V v d D t T Z W N 0 a W 9 u M S 9 P U E V D I F N 1 c H B s e S 9 D a G F u Z 2 V k I F R 5 c G U u e 0 N v b H V t b j c 2 O C w 3 N j d 9 J n F 1 b 3 Q 7 L C Z x d W 9 0 O 1 N l Y 3 R p b 2 4 x L 0 9 Q R U M g U 3 V w c G x 5 L 0 N o Y W 5 n Z W Q g V H l w Z S 5 7 Q 2 9 s d W 1 u N z Y 5 L D c 2 O H 0 m c X V v d D s s J n F 1 b 3 Q 7 U 2 V j d G l v b j E v T 1 B F Q y B T d X B w b H k v Q 2 h h b m d l Z C B U e X B l L n t D b 2 x 1 b W 4 3 N z A s N z Y 5 f S Z x d W 9 0 O y w m c X V v d D t T Z W N 0 a W 9 u M S 9 P U E V D I F N 1 c H B s e S 9 D a G F u Z 2 V k I F R 5 c G U u e 0 N v b H V t b j c 3 M S w 3 N z B 9 J n F 1 b 3 Q 7 L C Z x d W 9 0 O 1 N l Y 3 R p b 2 4 x L 0 9 Q R U M g U 3 V w c G x 5 L 0 N o Y W 5 n Z W Q g V H l w Z S 5 7 Q 2 9 s d W 1 u N z c y L D c 3 M X 0 m c X V v d D s s J n F 1 b 3 Q 7 U 2 V j d G l v b j E v T 1 B F Q y B T d X B w b H k v Q 2 h h b m d l Z C B U e X B l L n t D b 2 x 1 b W 4 3 N z M s N z c y f S Z x d W 9 0 O y w m c X V v d D t T Z W N 0 a W 9 u M S 9 P U E V D I F N 1 c H B s e S 9 D a G F u Z 2 V k I F R 5 c G U u e 0 N v b H V t b j c 3 N C w 3 N z N 9 J n F 1 b 3 Q 7 L C Z x d W 9 0 O 1 N l Y 3 R p b 2 4 x L 0 9 Q R U M g U 3 V w c G x 5 L 0 N o Y W 5 n Z W Q g V H l w Z S 5 7 Q 2 9 s d W 1 u N z c 1 L D c 3 N H 0 m c X V v d D s s J n F 1 b 3 Q 7 U 2 V j d G l v b j E v T 1 B F Q y B T d X B w b H k v Q 2 h h b m d l Z C B U e X B l L n t D b 2 x 1 b W 4 3 N z Y s N z c 1 f S Z x d W 9 0 O y w m c X V v d D t T Z W N 0 a W 9 u M S 9 P U E V D I F N 1 c H B s e S 9 D a G F u Z 2 V k I F R 5 c G U u e 0 N v b H V t b j c 3 N y w 3 N z Z 9 J n F 1 b 3 Q 7 L C Z x d W 9 0 O 1 N l Y 3 R p b 2 4 x L 0 9 Q R U M g U 3 V w c G x 5 L 0 N o Y W 5 n Z W Q g V H l w Z S 5 7 Q 2 9 s d W 1 u N z c 4 L D c 3 N 3 0 m c X V v d D s s J n F 1 b 3 Q 7 U 2 V j d G l v b j E v T 1 B F Q y B T d X B w b H k v Q 2 h h b m d l Z C B U e X B l L n t D b 2 x 1 b W 4 3 N z k s N z c 4 f S Z x d W 9 0 O y w m c X V v d D t T Z W N 0 a W 9 u M S 9 P U E V D I F N 1 c H B s e S 9 D a G F u Z 2 V k I F R 5 c G U u e 0 N v b H V t b j c 4 M C w 3 N z l 9 J n F 1 b 3 Q 7 L C Z x d W 9 0 O 1 N l Y 3 R p b 2 4 x L 0 9 Q R U M g U 3 V w c G x 5 L 0 N o Y W 5 n Z W Q g V H l w Z S 5 7 Q 2 9 s d W 1 u N z g x L D c 4 M H 0 m c X V v d D s s J n F 1 b 3 Q 7 U 2 V j d G l v b j E v T 1 B F Q y B T d X B w b H k v Q 2 h h b m d l Z C B U e X B l L n t D b 2 x 1 b W 4 3 O D I s N z g x f S Z x d W 9 0 O y w m c X V v d D t T Z W N 0 a W 9 u M S 9 P U E V D I F N 1 c H B s e S 9 D a G F u Z 2 V k I F R 5 c G U u e 0 N v b H V t b j c 4 M y w 3 O D J 9 J n F 1 b 3 Q 7 L C Z x d W 9 0 O 1 N l Y 3 R p b 2 4 x L 0 9 Q R U M g U 3 V w c G x 5 L 0 N o Y W 5 n Z W Q g V H l w Z S 5 7 Q 2 9 s d W 1 u N z g 0 L D c 4 M 3 0 m c X V v d D s s J n F 1 b 3 Q 7 U 2 V j d G l v b j E v T 1 B F Q y B T d X B w b H k v Q 2 h h b m d l Z C B U e X B l L n t D b 2 x 1 b W 4 3 O D U s N z g 0 f S Z x d W 9 0 O y w m c X V v d D t T Z W N 0 a W 9 u M S 9 P U E V D I F N 1 c H B s e S 9 D a G F u Z 2 V k I F R 5 c G U u e 0 N v b H V t b j c 4 N i w 3 O D V 9 J n F 1 b 3 Q 7 L C Z x d W 9 0 O 1 N l Y 3 R p b 2 4 x L 0 9 Q R U M g U 3 V w c G x 5 L 0 N o Y W 5 n Z W Q g V H l w Z S 5 7 Q 2 9 s d W 1 u N z g 3 L D c 4 N n 0 m c X V v d D s s J n F 1 b 3 Q 7 U 2 V j d G l v b j E v T 1 B F Q y B T d X B w b H k v Q 2 h h b m d l Z C B U e X B l L n t D b 2 x 1 b W 4 3 O D g s N z g 3 f S Z x d W 9 0 O y w m c X V v d D t T Z W N 0 a W 9 u M S 9 P U E V D I F N 1 c H B s e S 9 D a G F u Z 2 V k I F R 5 c G U u e 0 N v b H V t b j c 4 O S w 3 O D h 9 J n F 1 b 3 Q 7 L C Z x d W 9 0 O 1 N l Y 3 R p b 2 4 x L 0 9 Q R U M g U 3 V w c G x 5 L 0 N o Y W 5 n Z W Q g V H l w Z S 5 7 Q 2 9 s d W 1 u N z k w L D c 4 O X 0 m c X V v d D s s J n F 1 b 3 Q 7 U 2 V j d G l v b j E v T 1 B F Q y B T d X B w b H k v Q 2 h h b m d l Z C B U e X B l L n t D b 2 x 1 b W 4 3 O T E s N z k w f S Z x d W 9 0 O y w m c X V v d D t T Z W N 0 a W 9 u M S 9 P U E V D I F N 1 c H B s e S 9 D a G F u Z 2 V k I F R 5 c G U u e 0 N v b H V t b j c 5 M i w 3 O T F 9 J n F 1 b 3 Q 7 L C Z x d W 9 0 O 1 N l Y 3 R p b 2 4 x L 0 9 Q R U M g U 3 V w c G x 5 L 0 N o Y W 5 n Z W Q g V H l w Z S 5 7 Q 2 9 s d W 1 u N z k z L D c 5 M n 0 m c X V v d D s s J n F 1 b 3 Q 7 U 2 V j d G l v b j E v T 1 B F Q y B T d X B w b H k v Q 2 h h b m d l Z C B U e X B l L n t D b 2 x 1 b W 4 3 O T Q s N z k z f S Z x d W 9 0 O y w m c X V v d D t T Z W N 0 a W 9 u M S 9 P U E V D I F N 1 c H B s e S 9 D a G F u Z 2 V k I F R 5 c G U u e 0 N v b H V t b j c 5 N S w 3 O T R 9 J n F 1 b 3 Q 7 L C Z x d W 9 0 O 1 N l Y 3 R p b 2 4 x L 0 9 Q R U M g U 3 V w c G x 5 L 0 N o Y W 5 n Z W Q g V H l w Z S 5 7 Q 2 9 s d W 1 u N z k 2 L D c 5 N X 0 m c X V v d D s s J n F 1 b 3 Q 7 U 2 V j d G l v b j E v T 1 B F Q y B T d X B w b H k v Q 2 h h b m d l Z C B U e X B l L n t D b 2 x 1 b W 4 3 O T c s N z k 2 f S Z x d W 9 0 O y w m c X V v d D t T Z W N 0 a W 9 u M S 9 P U E V D I F N 1 c H B s e S 9 D a G F u Z 2 V k I F R 5 c G U u e 0 N v b H V t b j c 5 O C w 3 O T d 9 J n F 1 b 3 Q 7 L C Z x d W 9 0 O 1 N l Y 3 R p b 2 4 x L 0 9 Q R U M g U 3 V w c G x 5 L 0 N o Y W 5 n Z W Q g V H l w Z S 5 7 Q 2 9 s d W 1 u N z k 5 L D c 5 O H 0 m c X V v d D s s J n F 1 b 3 Q 7 U 2 V j d G l v b j E v T 1 B F Q y B T d X B w b H k v Q 2 h h b m d l Z C B U e X B l L n t D b 2 x 1 b W 4 4 M D A s N z k 5 f S Z x d W 9 0 O y w m c X V v d D t T Z W N 0 a W 9 u M S 9 P U E V D I F N 1 c H B s e S 9 D a G F u Z 2 V k I F R 5 c G U u e 0 N v b H V t b j g w M S w 4 M D B 9 J n F 1 b 3 Q 7 L C Z x d W 9 0 O 1 N l Y 3 R p b 2 4 x L 0 9 Q R U M g U 3 V w c G x 5 L 0 N o Y W 5 n Z W Q g V H l w Z S 5 7 Q 2 9 s d W 1 u O D A y L D g w M X 0 m c X V v d D s s J n F 1 b 3 Q 7 U 2 V j d G l v b j E v T 1 B F Q y B T d X B w b H k v Q 2 h h b m d l Z C B U e X B l L n t D b 2 x 1 b W 4 4 M D M s O D A y f S Z x d W 9 0 O y w m c X V v d D t T Z W N 0 a W 9 u M S 9 P U E V D I F N 1 c H B s e S 9 D a G F u Z 2 V k I F R 5 c G U u e 0 N v b H V t b j g w N C w 4 M D N 9 J n F 1 b 3 Q 7 L C Z x d W 9 0 O 1 N l Y 3 R p b 2 4 x L 0 9 Q R U M g U 3 V w c G x 5 L 0 N o Y W 5 n Z W Q g V H l w Z S 5 7 Q 2 9 s d W 1 u O D A 1 L D g w N H 0 m c X V v d D s s J n F 1 b 3 Q 7 U 2 V j d G l v b j E v T 1 B F Q y B T d X B w b H k v Q 2 h h b m d l Z C B U e X B l L n t D b 2 x 1 b W 4 4 M D Y s O D A 1 f S Z x d W 9 0 O y w m c X V v d D t T Z W N 0 a W 9 u M S 9 P U E V D I F N 1 c H B s e S 9 D a G F u Z 2 V k I F R 5 c G U u e 0 N v b H V t b j g w N y w 4 M D Z 9 J n F 1 b 3 Q 7 L C Z x d W 9 0 O 1 N l Y 3 R p b 2 4 x L 0 9 Q R U M g U 3 V w c G x 5 L 0 N o Y W 5 n Z W Q g V H l w Z S 5 7 Q 2 9 s d W 1 u O D A 4 L D g w N 3 0 m c X V v d D s s J n F 1 b 3 Q 7 U 2 V j d G l v b j E v T 1 B F Q y B T d X B w b H k v Q 2 h h b m d l Z C B U e X B l L n t D b 2 x 1 b W 4 4 M D k s O D A 4 f S Z x d W 9 0 O y w m c X V v d D t T Z W N 0 a W 9 u M S 9 P U E V D I F N 1 c H B s e S 9 D a G F u Z 2 V k I F R 5 c G U u e 0 N v b H V t b j g x M C w 4 M D l 9 J n F 1 b 3 Q 7 L C Z x d W 9 0 O 1 N l Y 3 R p b 2 4 x L 0 9 Q R U M g U 3 V w c G x 5 L 0 N o Y W 5 n Z W Q g V H l w Z S 5 7 Q 2 9 s d W 1 u O D E x L D g x M H 0 m c X V v d D s s J n F 1 b 3 Q 7 U 2 V j d G l v b j E v T 1 B F Q y B T d X B w b H k v Q 2 h h b m d l Z C B U e X B l L n t D b 2 x 1 b W 4 4 M T I s O D E x f S Z x d W 9 0 O y w m c X V v d D t T Z W N 0 a W 9 u M S 9 P U E V D I F N 1 c H B s e S 9 D a G F u Z 2 V k I F R 5 c G U u e 0 N v b H V t b j g x M y w 4 M T J 9 J n F 1 b 3 Q 7 L C Z x d W 9 0 O 1 N l Y 3 R p b 2 4 x L 0 9 Q R U M g U 3 V w c G x 5 L 0 N o Y W 5 n Z W Q g V H l w Z S 5 7 Q 2 9 s d W 1 u O D E 0 L D g x M 3 0 m c X V v d D s s J n F 1 b 3 Q 7 U 2 V j d G l v b j E v T 1 B F Q y B T d X B w b H k v Q 2 h h b m d l Z C B U e X B l L n t D b 2 x 1 b W 4 4 M T U s O D E 0 f S Z x d W 9 0 O y w m c X V v d D t T Z W N 0 a W 9 u M S 9 P U E V D I F N 1 c H B s e S 9 D a G F u Z 2 V k I F R 5 c G U u e 0 N v b H V t b j g x N i w 4 M T V 9 J n F 1 b 3 Q 7 L C Z x d W 9 0 O 1 N l Y 3 R p b 2 4 x L 0 9 Q R U M g U 3 V w c G x 5 L 0 N o Y W 5 n Z W Q g V H l w Z S 5 7 Q 2 9 s d W 1 u O D E 3 L D g x N n 0 m c X V v d D s s J n F 1 b 3 Q 7 U 2 V j d G l v b j E v T 1 B F Q y B T d X B w b H k v Q 2 h h b m d l Z C B U e X B l L n t D b 2 x 1 b W 4 4 M T g s O D E 3 f S Z x d W 9 0 O y w m c X V v d D t T Z W N 0 a W 9 u M S 9 P U E V D I F N 1 c H B s e S 9 D a G F u Z 2 V k I F R 5 c G U u e 0 N v b H V t b j g x O S w 4 M T h 9 J n F 1 b 3 Q 7 L C Z x d W 9 0 O 1 N l Y 3 R p b 2 4 x L 0 9 Q R U M g U 3 V w c G x 5 L 0 N o Y W 5 n Z W Q g V H l w Z S 5 7 Q 2 9 s d W 1 u O D I w L D g x O X 0 m c X V v d D s s J n F 1 b 3 Q 7 U 2 V j d G l v b j E v T 1 B F Q y B T d X B w b H k v Q 2 h h b m d l Z C B U e X B l L n t D b 2 x 1 b W 4 4 M j E s O D I w f S Z x d W 9 0 O y w m c X V v d D t T Z W N 0 a W 9 u M S 9 P U E V D I F N 1 c H B s e S 9 D a G F u Z 2 V k I F R 5 c G U u e 0 N v b H V t b j g y M i w 4 M j F 9 J n F 1 b 3 Q 7 L C Z x d W 9 0 O 1 N l Y 3 R p b 2 4 x L 0 9 Q R U M g U 3 V w c G x 5 L 0 N o Y W 5 n Z W Q g V H l w Z S 5 7 Q 2 9 s d W 1 u O D I z L D g y M n 0 m c X V v d D s s J n F 1 b 3 Q 7 U 2 V j d G l v b j E v T 1 B F Q y B T d X B w b H k v Q 2 h h b m d l Z C B U e X B l L n t D b 2 x 1 b W 4 4 M j Q s O D I z f S Z x d W 9 0 O y w m c X V v d D t T Z W N 0 a W 9 u M S 9 P U E V D I F N 1 c H B s e S 9 D a G F u Z 2 V k I F R 5 c G U u e 0 N v b H V t b j g y N S w 4 M j R 9 J n F 1 b 3 Q 7 L C Z x d W 9 0 O 1 N l Y 3 R p b 2 4 x L 0 9 Q R U M g U 3 V w c G x 5 L 0 N o Y W 5 n Z W Q g V H l w Z S 5 7 Q 2 9 s d W 1 u O D I 2 L D g y N X 0 m c X V v d D s s J n F 1 b 3 Q 7 U 2 V j d G l v b j E v T 1 B F Q y B T d X B w b H k v Q 2 h h b m d l Z C B U e X B l L n t D b 2 x 1 b W 4 4 M j c s O D I 2 f S Z x d W 9 0 O y w m c X V v d D t T Z W N 0 a W 9 u M S 9 P U E V D I F N 1 c H B s e S 9 D a G F u Z 2 V k I F R 5 c G U u e 0 N v b H V t b j g y O C w 4 M j d 9 J n F 1 b 3 Q 7 L C Z x d W 9 0 O 1 N l Y 3 R p b 2 4 x L 0 9 Q R U M g U 3 V w c G x 5 L 0 N o Y W 5 n Z W Q g V H l w Z S 5 7 Q 2 9 s d W 1 u O D I 5 L D g y O H 0 m c X V v d D s s J n F 1 b 3 Q 7 U 2 V j d G l v b j E v T 1 B F Q y B T d X B w b H k v Q 2 h h b m d l Z C B U e X B l L n t D b 2 x 1 b W 4 4 M z A s O D I 5 f S Z x d W 9 0 O y w m c X V v d D t T Z W N 0 a W 9 u M S 9 P U E V D I F N 1 c H B s e S 9 D a G F u Z 2 V k I F R 5 c G U u e 0 N v b H V t b j g z M S w 4 M z B 9 J n F 1 b 3 Q 7 L C Z x d W 9 0 O 1 N l Y 3 R p b 2 4 x L 0 9 Q R U M g U 3 V w c G x 5 L 0 N o Y W 5 n Z W Q g V H l w Z S 5 7 Q 2 9 s d W 1 u O D M y L D g z M X 0 m c X V v d D s s J n F 1 b 3 Q 7 U 2 V j d G l v b j E v T 1 B F Q y B T d X B w b H k v Q 2 h h b m d l Z C B U e X B l L n t D b 2 x 1 b W 4 4 M z M s O D M y f S Z x d W 9 0 O y w m c X V v d D t T Z W N 0 a W 9 u M S 9 P U E V D I F N 1 c H B s e S 9 D a G F u Z 2 V k I F R 5 c G U u e 0 N v b H V t b j g z N C w 4 M z N 9 J n F 1 b 3 Q 7 L C Z x d W 9 0 O 1 N l Y 3 R p b 2 4 x L 0 9 Q R U M g U 3 V w c G x 5 L 0 N o Y W 5 n Z W Q g V H l w Z S 5 7 Q 2 9 s d W 1 u O D M 1 L D g z N H 0 m c X V v d D s s J n F 1 b 3 Q 7 U 2 V j d G l v b j E v T 1 B F Q y B T d X B w b H k v Q 2 h h b m d l Z C B U e X B l L n t D b 2 x 1 b W 4 4 M z Y s O D M 1 f S Z x d W 9 0 O y w m c X V v d D t T Z W N 0 a W 9 u M S 9 P U E V D I F N 1 c H B s e S 9 D a G F u Z 2 V k I F R 5 c G U u e 0 N v b H V t b j g z N y w 4 M z Z 9 J n F 1 b 3 Q 7 L C Z x d W 9 0 O 1 N l Y 3 R p b 2 4 x L 0 9 Q R U M g U 3 V w c G x 5 L 0 N o Y W 5 n Z W Q g V H l w Z S 5 7 Q 2 9 s d W 1 u O D M 4 L D g z N 3 0 m c X V v d D s s J n F 1 b 3 Q 7 U 2 V j d G l v b j E v T 1 B F Q y B T d X B w b H k v Q 2 h h b m d l Z C B U e X B l L n t D b 2 x 1 b W 4 4 M z k s O D M 4 f S Z x d W 9 0 O y w m c X V v d D t T Z W N 0 a W 9 u M S 9 P U E V D I F N 1 c H B s e S 9 D a G F u Z 2 V k I F R 5 c G U u e 0 N v b H V t b j g 0 M C w 4 M z l 9 J n F 1 b 3 Q 7 L C Z x d W 9 0 O 1 N l Y 3 R p b 2 4 x L 0 9 Q R U M g U 3 V w c G x 5 L 0 N o Y W 5 n Z W Q g V H l w Z S 5 7 Q 2 9 s d W 1 u O D Q x L D g 0 M H 0 m c X V v d D s s J n F 1 b 3 Q 7 U 2 V j d G l v b j E v T 1 B F Q y B T d X B w b H k v Q 2 h h b m d l Z C B U e X B l L n t D b 2 x 1 b W 4 4 N D I s O D Q x f S Z x d W 9 0 O y w m c X V v d D t T Z W N 0 a W 9 u M S 9 P U E V D I F N 1 c H B s e S 9 D a G F u Z 2 V k I F R 5 c G U u e 0 N v b H V t b j g 0 M y w 4 N D J 9 J n F 1 b 3 Q 7 L C Z x d W 9 0 O 1 N l Y 3 R p b 2 4 x L 0 9 Q R U M g U 3 V w c G x 5 L 0 N o Y W 5 n Z W Q g V H l w Z S 5 7 Q 2 9 s d W 1 u O D Q 0 L D g 0 M 3 0 m c X V v d D s s J n F 1 b 3 Q 7 U 2 V j d G l v b j E v T 1 B F Q y B T d X B w b H k v Q 2 h h b m d l Z C B U e X B l L n t D b 2 x 1 b W 4 4 N D U s O D Q 0 f S Z x d W 9 0 O y w m c X V v d D t T Z W N 0 a W 9 u M S 9 P U E V D I F N 1 c H B s e S 9 D a G F u Z 2 V k I F R 5 c G U u e 0 N v b H V t b j g 0 N i w 4 N D V 9 J n F 1 b 3 Q 7 L C Z x d W 9 0 O 1 N l Y 3 R p b 2 4 x L 0 9 Q R U M g U 3 V w c G x 5 L 0 N o Y W 5 n Z W Q g V H l w Z S 5 7 Q 2 9 s d W 1 u O D Q 3 L D g 0 N n 0 m c X V v d D s s J n F 1 b 3 Q 7 U 2 V j d G l v b j E v T 1 B F Q y B T d X B w b H k v Q 2 h h b m d l Z C B U e X B l L n t D b 2 x 1 b W 4 4 N D g s O D Q 3 f S Z x d W 9 0 O y w m c X V v d D t T Z W N 0 a W 9 u M S 9 P U E V D I F N 1 c H B s e S 9 D a G F u Z 2 V k I F R 5 c G U u e 0 N v b H V t b j g 0 O S w 4 N D h 9 J n F 1 b 3 Q 7 L C Z x d W 9 0 O 1 N l Y 3 R p b 2 4 x L 0 9 Q R U M g U 3 V w c G x 5 L 0 N o Y W 5 n Z W Q g V H l w Z S 5 7 Q 2 9 s d W 1 u O D U w L D g 0 O X 0 m c X V v d D s s J n F 1 b 3 Q 7 U 2 V j d G l v b j E v T 1 B F Q y B T d X B w b H k v Q 2 h h b m d l Z C B U e X B l L n t D b 2 x 1 b W 4 4 N T E s O D U w f S Z x d W 9 0 O y w m c X V v d D t T Z W N 0 a W 9 u M S 9 P U E V D I F N 1 c H B s e S 9 D a G F u Z 2 V k I F R 5 c G U u e 0 N v b H V t b j g 1 M i w 4 N T F 9 J n F 1 b 3 Q 7 L C Z x d W 9 0 O 1 N l Y 3 R p b 2 4 x L 0 9 Q R U M g U 3 V w c G x 5 L 0 N o Y W 5 n Z W Q g V H l w Z S 5 7 Q 2 9 s d W 1 u O D U z L D g 1 M n 0 m c X V v d D s s J n F 1 b 3 Q 7 U 2 V j d G l v b j E v T 1 B F Q y B T d X B w b H k v Q 2 h h b m d l Z C B U e X B l L n t D b 2 x 1 b W 4 4 N T Q s O D U z f S Z x d W 9 0 O y w m c X V v d D t T Z W N 0 a W 9 u M S 9 P U E V D I F N 1 c H B s e S 9 D a G F u Z 2 V k I F R 5 c G U u e 0 N v b H V t b j g 1 N S w 4 N T R 9 J n F 1 b 3 Q 7 L C Z x d W 9 0 O 1 N l Y 3 R p b 2 4 x L 0 9 Q R U M g U 3 V w c G x 5 L 0 N o Y W 5 n Z W Q g V H l w Z S 5 7 Q 2 9 s d W 1 u O D U 2 L D g 1 N X 0 m c X V v d D s s J n F 1 b 3 Q 7 U 2 V j d G l v b j E v T 1 B F Q y B T d X B w b H k v Q 2 h h b m d l Z C B U e X B l L n t D b 2 x 1 b W 4 4 N T c s O D U 2 f S Z x d W 9 0 O y w m c X V v d D t T Z W N 0 a W 9 u M S 9 P U E V D I F N 1 c H B s e S 9 D a G F u Z 2 V k I F R 5 c G U u e 0 N v b H V t b j g 1 O C w 4 N T d 9 J n F 1 b 3 Q 7 L C Z x d W 9 0 O 1 N l Y 3 R p b 2 4 x L 0 9 Q R U M g U 3 V w c G x 5 L 0 N o Y W 5 n Z W Q g V H l w Z S 5 7 Q 2 9 s d W 1 u O D U 5 L D g 1 O H 0 m c X V v d D s s J n F 1 b 3 Q 7 U 2 V j d G l v b j E v T 1 B F Q y B T d X B w b H k v Q 2 h h b m d l Z C B U e X B l L n t D b 2 x 1 b W 4 4 N j A s O D U 5 f S Z x d W 9 0 O y w m c X V v d D t T Z W N 0 a W 9 u M S 9 P U E V D I F N 1 c H B s e S 9 D a G F u Z 2 V k I F R 5 c G U u e 0 N v b H V t b j g 2 M S w 4 N j B 9 J n F 1 b 3 Q 7 L C Z x d W 9 0 O 1 N l Y 3 R p b 2 4 x L 0 9 Q R U M g U 3 V w c G x 5 L 0 N o Y W 5 n Z W Q g V H l w Z S 5 7 Q 2 9 s d W 1 u O D Y y L D g 2 M X 0 m c X V v d D s s J n F 1 b 3 Q 7 U 2 V j d G l v b j E v T 1 B F Q y B T d X B w b H k v Q 2 h h b m d l Z C B U e X B l L n t D b 2 x 1 b W 4 4 N j M s O D Y y f S Z x d W 9 0 O y w m c X V v d D t T Z W N 0 a W 9 u M S 9 P U E V D I F N 1 c H B s e S 9 D a G F u Z 2 V k I F R 5 c G U u e 0 N v b H V t b j g 2 N C w 4 N j N 9 J n F 1 b 3 Q 7 L C Z x d W 9 0 O 1 N l Y 3 R p b 2 4 x L 0 9 Q R U M g U 3 V w c G x 5 L 0 N o Y W 5 n Z W Q g V H l w Z S 5 7 Q 2 9 s d W 1 u O D Y 1 L D g 2 N H 0 m c X V v d D s s J n F 1 b 3 Q 7 U 2 V j d G l v b j E v T 1 B F Q y B T d X B w b H k v Q 2 h h b m d l Z C B U e X B l L n t D b 2 x 1 b W 4 4 N j Y s O D Y 1 f S Z x d W 9 0 O y w m c X V v d D t T Z W N 0 a W 9 u M S 9 P U E V D I F N 1 c H B s e S 9 D a G F u Z 2 V k I F R 5 c G U u e 0 N v b H V t b j g 2 N y w 4 N j Z 9 J n F 1 b 3 Q 7 L C Z x d W 9 0 O 1 N l Y 3 R p b 2 4 x L 0 9 Q R U M g U 3 V w c G x 5 L 0 N o Y W 5 n Z W Q g V H l w Z S 5 7 Q 2 9 s d W 1 u O D Y 4 L D g 2 N 3 0 m c X V v d D s s J n F 1 b 3 Q 7 U 2 V j d G l v b j E v T 1 B F Q y B T d X B w b H k v Q 2 h h b m d l Z C B U e X B l L n t D b 2 x 1 b W 4 4 N j k s O D Y 4 f S Z x d W 9 0 O y w m c X V v d D t T Z W N 0 a W 9 u M S 9 P U E V D I F N 1 c H B s e S 9 D a G F u Z 2 V k I F R 5 c G U u e 0 N v b H V t b j g 3 M C w 4 N j l 9 J n F 1 b 3 Q 7 L C Z x d W 9 0 O 1 N l Y 3 R p b 2 4 x L 0 9 Q R U M g U 3 V w c G x 5 L 0 N o Y W 5 n Z W Q g V H l w Z S 5 7 Q 2 9 s d W 1 u O D c x L D g 3 M H 0 m c X V v d D s s J n F 1 b 3 Q 7 U 2 V j d G l v b j E v T 1 B F Q y B T d X B w b H k v Q 2 h h b m d l Z C B U e X B l L n t D b 2 x 1 b W 4 4 N z I s O D c x f S Z x d W 9 0 O y w m c X V v d D t T Z W N 0 a W 9 u M S 9 P U E V D I F N 1 c H B s e S 9 D a G F u Z 2 V k I F R 5 c G U u e 0 N v b H V t b j g 3 M y w 4 N z J 9 J n F 1 b 3 Q 7 L C Z x d W 9 0 O 1 N l Y 3 R p b 2 4 x L 0 9 Q R U M g U 3 V w c G x 5 L 0 N o Y W 5 n Z W Q g V H l w Z S 5 7 Q 2 9 s d W 1 u O D c 0 L D g 3 M 3 0 m c X V v d D s s J n F 1 b 3 Q 7 U 2 V j d G l v b j E v T 1 B F Q y B T d X B w b H k v Q 2 h h b m d l Z C B U e X B l L n t D b 2 x 1 b W 4 4 N z U s O D c 0 f S Z x d W 9 0 O y w m c X V v d D t T Z W N 0 a W 9 u M S 9 P U E V D I F N 1 c H B s e S 9 D a G F u Z 2 V k I F R 5 c G U u e 0 N v b H V t b j g 3 N i w 4 N z V 9 J n F 1 b 3 Q 7 L C Z x d W 9 0 O 1 N l Y 3 R p b 2 4 x L 0 9 Q R U M g U 3 V w c G x 5 L 0 N o Y W 5 n Z W Q g V H l w Z S 5 7 Q 2 9 s d W 1 u O D c 3 L D g 3 N n 0 m c X V v d D s s J n F 1 b 3 Q 7 U 2 V j d G l v b j E v T 1 B F Q y B T d X B w b H k v Q 2 h h b m d l Z C B U e X B l L n t D b 2 x 1 b W 4 4 N z g s O D c 3 f S Z x d W 9 0 O y w m c X V v d D t T Z W N 0 a W 9 u M S 9 P U E V D I F N 1 c H B s e S 9 D a G F u Z 2 V k I F R 5 c G U u e 0 N v b H V t b j g 3 O S w 4 N z h 9 J n F 1 b 3 Q 7 L C Z x d W 9 0 O 1 N l Y 3 R p b 2 4 x L 0 9 Q R U M g U 3 V w c G x 5 L 0 N o Y W 5 n Z W Q g V H l w Z S 5 7 Q 2 9 s d W 1 u O D g w L D g 3 O X 0 m c X V v d D s s J n F 1 b 3 Q 7 U 2 V j d G l v b j E v T 1 B F Q y B T d X B w b H k v Q 2 h h b m d l Z C B U e X B l L n t D b 2 x 1 b W 4 4 O D E s O D g w f S Z x d W 9 0 O y w m c X V v d D t T Z W N 0 a W 9 u M S 9 P U E V D I F N 1 c H B s e S 9 D a G F u Z 2 V k I F R 5 c G U u e 0 N v b H V t b j g 4 M i w 4 O D F 9 J n F 1 b 3 Q 7 L C Z x d W 9 0 O 1 N l Y 3 R p b 2 4 x L 0 9 Q R U M g U 3 V w c G x 5 L 0 N o Y W 5 n Z W Q g V H l w Z S 5 7 Q 2 9 s d W 1 u O D g z L D g 4 M n 0 m c X V v d D s s J n F 1 b 3 Q 7 U 2 V j d G l v b j E v T 1 B F Q y B T d X B w b H k v Q 2 h h b m d l Z C B U e X B l L n t D b 2 x 1 b W 4 4 O D Q s O D g z f S Z x d W 9 0 O y w m c X V v d D t T Z W N 0 a W 9 u M S 9 P U E V D I F N 1 c H B s e S 9 D a G F u Z 2 V k I F R 5 c G U u e 0 N v b H V t b j g 4 N S w 4 O D R 9 J n F 1 b 3 Q 7 L C Z x d W 9 0 O 1 N l Y 3 R p b 2 4 x L 0 9 Q R U M g U 3 V w c G x 5 L 0 N o Y W 5 n Z W Q g V H l w Z S 5 7 Q 2 9 s d W 1 u O D g 2 L D g 4 N X 0 m c X V v d D s s J n F 1 b 3 Q 7 U 2 V j d G l v b j E v T 1 B F Q y B T d X B w b H k v Q 2 h h b m d l Z C B U e X B l L n t D b 2 x 1 b W 4 4 O D c s O D g 2 f S Z x d W 9 0 O y w m c X V v d D t T Z W N 0 a W 9 u M S 9 P U E V D I F N 1 c H B s e S 9 D a G F u Z 2 V k I F R 5 c G U u e 0 N v b H V t b j g 4 O C w 4 O D d 9 J n F 1 b 3 Q 7 L C Z x d W 9 0 O 1 N l Y 3 R p b 2 4 x L 0 9 Q R U M g U 3 V w c G x 5 L 0 N o Y W 5 n Z W Q g V H l w Z S 5 7 Q 2 9 s d W 1 u O D g 5 L D g 4 O H 0 m c X V v d D s s J n F 1 b 3 Q 7 U 2 V j d G l v b j E v T 1 B F Q y B T d X B w b H k v Q 2 h h b m d l Z C B U e X B l L n t D b 2 x 1 b W 4 4 O T A s O D g 5 f S Z x d W 9 0 O y w m c X V v d D t T Z W N 0 a W 9 u M S 9 P U E V D I F N 1 c H B s e S 9 D a G F u Z 2 V k I F R 5 c G U u e 0 N v b H V t b j g 5 M S w 4 O T B 9 J n F 1 b 3 Q 7 L C Z x d W 9 0 O 1 N l Y 3 R p b 2 4 x L 0 9 Q R U M g U 3 V w c G x 5 L 0 N o Y W 5 n Z W Q g V H l w Z S 5 7 Q 2 9 s d W 1 u O D k y L D g 5 M X 0 m c X V v d D s s J n F 1 b 3 Q 7 U 2 V j d G l v b j E v T 1 B F Q y B T d X B w b H k v Q 2 h h b m d l Z C B U e X B l L n t D b 2 x 1 b W 4 4 O T M s O D k y f S Z x d W 9 0 O y w m c X V v d D t T Z W N 0 a W 9 u M S 9 P U E V D I F N 1 c H B s e S 9 D a G F u Z 2 V k I F R 5 c G U u e 0 N v b H V t b j g 5 N C w 4 O T N 9 J n F 1 b 3 Q 7 L C Z x d W 9 0 O 1 N l Y 3 R p b 2 4 x L 0 9 Q R U M g U 3 V w c G x 5 L 0 N o Y W 5 n Z W Q g V H l w Z S 5 7 Q 2 9 s d W 1 u O D k 1 L D g 5 N H 0 m c X V v d D s s J n F 1 b 3 Q 7 U 2 V j d G l v b j E v T 1 B F Q y B T d X B w b H k v Q 2 h h b m d l Z C B U e X B l L n t D b 2 x 1 b W 4 4 O T Y s O D k 1 f S Z x d W 9 0 O y w m c X V v d D t T Z W N 0 a W 9 u M S 9 P U E V D I F N 1 c H B s e S 9 D a G F u Z 2 V k I F R 5 c G U u e 0 N v b H V t b j g 5 N y w 4 O T Z 9 J n F 1 b 3 Q 7 L C Z x d W 9 0 O 1 N l Y 3 R p b 2 4 x L 0 9 Q R U M g U 3 V w c G x 5 L 0 N o Y W 5 n Z W Q g V H l w Z S 5 7 Q 2 9 s d W 1 u O D k 4 L D g 5 N 3 0 m c X V v d D s s J n F 1 b 3 Q 7 U 2 V j d G l v b j E v T 1 B F Q y B T d X B w b H k v Q 2 h h b m d l Z C B U e X B l L n t D b 2 x 1 b W 4 4 O T k s O D k 4 f S Z x d W 9 0 O y w m c X V v d D t T Z W N 0 a W 9 u M S 9 P U E V D I F N 1 c H B s e S 9 D a G F u Z 2 V k I F R 5 c G U u e 0 N v b H V t b j k w M C w 4 O T l 9 J n F 1 b 3 Q 7 L C Z x d W 9 0 O 1 N l Y 3 R p b 2 4 x L 0 9 Q R U M g U 3 V w c G x 5 L 0 N o Y W 5 n Z W Q g V H l w Z S 5 7 Q 2 9 s d W 1 u O T A x L D k w M H 0 m c X V v d D s s J n F 1 b 3 Q 7 U 2 V j d G l v b j E v T 1 B F Q y B T d X B w b H k v Q 2 h h b m d l Z C B U e X B l L n t D b 2 x 1 b W 4 5 M D I s O T A x f S Z x d W 9 0 O y w m c X V v d D t T Z W N 0 a W 9 u M S 9 P U E V D I F N 1 c H B s e S 9 D a G F u Z 2 V k I F R 5 c G U u e 0 N v b H V t b j k w M y w 5 M D J 9 J n F 1 b 3 Q 7 L C Z x d W 9 0 O 1 N l Y 3 R p b 2 4 x L 0 9 Q R U M g U 3 V w c G x 5 L 0 N o Y W 5 n Z W Q g V H l w Z S 5 7 Q 2 9 s d W 1 u O T A 0 L D k w M 3 0 m c X V v d D s s J n F 1 b 3 Q 7 U 2 V j d G l v b j E v T 1 B F Q y B T d X B w b H k v Q 2 h h b m d l Z C B U e X B l L n t D b 2 x 1 b W 4 5 M D U s O T A 0 f S Z x d W 9 0 O y w m c X V v d D t T Z W N 0 a W 9 u M S 9 P U E V D I F N 1 c H B s e S 9 D a G F u Z 2 V k I F R 5 c G U u e 0 N v b H V t b j k w N i w 5 M D V 9 J n F 1 b 3 Q 7 L C Z x d W 9 0 O 1 N l Y 3 R p b 2 4 x L 0 9 Q R U M g U 3 V w c G x 5 L 0 N o Y W 5 n Z W Q g V H l w Z S 5 7 Q 2 9 s d W 1 u O T A 3 L D k w N n 0 m c X V v d D s s J n F 1 b 3 Q 7 U 2 V j d G l v b j E v T 1 B F Q y B T d X B w b H k v Q 2 h h b m d l Z C B U e X B l L n t D b 2 x 1 b W 4 5 M D g s O T A 3 f S Z x d W 9 0 O y w m c X V v d D t T Z W N 0 a W 9 u M S 9 P U E V D I F N 1 c H B s e S 9 D a G F u Z 2 V k I F R 5 c G U u e 0 N v b H V t b j k w O S w 5 M D h 9 J n F 1 b 3 Q 7 L C Z x d W 9 0 O 1 N l Y 3 R p b 2 4 x L 0 9 Q R U M g U 3 V w c G x 5 L 0 N o Y W 5 n Z W Q g V H l w Z S 5 7 Q 2 9 s d W 1 u O T E w L D k w O X 0 m c X V v d D s s J n F 1 b 3 Q 7 U 2 V j d G l v b j E v T 1 B F Q y B T d X B w b H k v Q 2 h h b m d l Z C B U e X B l L n t D b 2 x 1 b W 4 5 M T E s O T E w f S Z x d W 9 0 O y w m c X V v d D t T Z W N 0 a W 9 u M S 9 P U E V D I F N 1 c H B s e S 9 D a G F u Z 2 V k I F R 5 c G U u e 0 N v b H V t b j k x M i w 5 M T F 9 J n F 1 b 3 Q 7 L C Z x d W 9 0 O 1 N l Y 3 R p b 2 4 x L 0 9 Q R U M g U 3 V w c G x 5 L 0 N o Y W 5 n Z W Q g V H l w Z S 5 7 Q 2 9 s d W 1 u O T E z L D k x M n 0 m c X V v d D s s J n F 1 b 3 Q 7 U 2 V j d G l v b j E v T 1 B F Q y B T d X B w b H k v Q 2 h h b m d l Z C B U e X B l L n t D b 2 x 1 b W 4 5 M T Q s O T E z f S Z x d W 9 0 O y w m c X V v d D t T Z W N 0 a W 9 u M S 9 P U E V D I F N 1 c H B s e S 9 D a G F u Z 2 V k I F R 5 c G U u e 0 N v b H V t b j k x N S w 5 M T R 9 J n F 1 b 3 Q 7 L C Z x d W 9 0 O 1 N l Y 3 R p b 2 4 x L 0 9 Q R U M g U 3 V w c G x 5 L 0 N o Y W 5 n Z W Q g V H l w Z S 5 7 Q 2 9 s d W 1 u O T E 2 L D k x N X 0 m c X V v d D s s J n F 1 b 3 Q 7 U 2 V j d G l v b j E v T 1 B F Q y B T d X B w b H k v Q 2 h h b m d l Z C B U e X B l L n t D b 2 x 1 b W 4 5 M T c s O T E 2 f S Z x d W 9 0 O y w m c X V v d D t T Z W N 0 a W 9 u M S 9 P U E V D I F N 1 c H B s e S 9 D a G F u Z 2 V k I F R 5 c G U u e 0 N v b H V t b j k x O C w 5 M T d 9 J n F 1 b 3 Q 7 L C Z x d W 9 0 O 1 N l Y 3 R p b 2 4 x L 0 9 Q R U M g U 3 V w c G x 5 L 0 N o Y W 5 n Z W Q g V H l w Z S 5 7 Q 2 9 s d W 1 u O T E 5 L D k x O H 0 m c X V v d D s s J n F 1 b 3 Q 7 U 2 V j d G l v b j E v T 1 B F Q y B T d X B w b H k v Q 2 h h b m d l Z C B U e X B l L n t D b 2 x 1 b W 4 5 M j A s O T E 5 f S Z x d W 9 0 O y w m c X V v d D t T Z W N 0 a W 9 u M S 9 P U E V D I F N 1 c H B s e S 9 D a G F u Z 2 V k I F R 5 c G U u e 0 N v b H V t b j k y M S w 5 M j B 9 J n F 1 b 3 Q 7 L C Z x d W 9 0 O 1 N l Y 3 R p b 2 4 x L 0 9 Q R U M g U 3 V w c G x 5 L 0 N o Y W 5 n Z W Q g V H l w Z S 5 7 Q 2 9 s d W 1 u O T I y L D k y M X 0 m c X V v d D s s J n F 1 b 3 Q 7 U 2 V j d G l v b j E v T 1 B F Q y B T d X B w b H k v Q 2 h h b m d l Z C B U e X B l L n t D b 2 x 1 b W 4 5 M j M s O T I y f S Z x d W 9 0 O y w m c X V v d D t T Z W N 0 a W 9 u M S 9 P U E V D I F N 1 c H B s e S 9 D a G F u Z 2 V k I F R 5 c G U u e 0 N v b H V t b j k y N C w 5 M j N 9 J n F 1 b 3 Q 7 L C Z x d W 9 0 O 1 N l Y 3 R p b 2 4 x L 0 9 Q R U M g U 3 V w c G x 5 L 0 N o Y W 5 n Z W Q g V H l w Z S 5 7 Q 2 9 s d W 1 u O T I 1 L D k y N H 0 m c X V v d D s s J n F 1 b 3 Q 7 U 2 V j d G l v b j E v T 1 B F Q y B T d X B w b H k v Q 2 h h b m d l Z C B U e X B l L n t D b 2 x 1 b W 4 5 M j Y s O T I 1 f S Z x d W 9 0 O y w m c X V v d D t T Z W N 0 a W 9 u M S 9 P U E V D I F N 1 c H B s e S 9 D a G F u Z 2 V k I F R 5 c G U u e 0 N v b H V t b j k y N y w 5 M j Z 9 J n F 1 b 3 Q 7 L C Z x d W 9 0 O 1 N l Y 3 R p b 2 4 x L 0 9 Q R U M g U 3 V w c G x 5 L 0 N o Y W 5 n Z W Q g V H l w Z S 5 7 Q 2 9 s d W 1 u O T I 4 L D k y N 3 0 m c X V v d D s s J n F 1 b 3 Q 7 U 2 V j d G l v b j E v T 1 B F Q y B T d X B w b H k v Q 2 h h b m d l Z C B U e X B l L n t D b 2 x 1 b W 4 5 M j k s O T I 4 f S Z x d W 9 0 O y w m c X V v d D t T Z W N 0 a W 9 u M S 9 P U E V D I F N 1 c H B s e S 9 D a G F u Z 2 V k I F R 5 c G U u e 0 N v b H V t b j k z M C w 5 M j l 9 J n F 1 b 3 Q 7 L C Z x d W 9 0 O 1 N l Y 3 R p b 2 4 x L 0 9 Q R U M g U 3 V w c G x 5 L 0 N o Y W 5 n Z W Q g V H l w Z S 5 7 Q 2 9 s d W 1 u O T M x L D k z M H 0 m c X V v d D s s J n F 1 b 3 Q 7 U 2 V j d G l v b j E v T 1 B F Q y B T d X B w b H k v Q 2 h h b m d l Z C B U e X B l L n t D b 2 x 1 b W 4 5 M z I s O T M x f S Z x d W 9 0 O y w m c X V v d D t T Z W N 0 a W 9 u M S 9 P U E V D I F N 1 c H B s e S 9 D a G F u Z 2 V k I F R 5 c G U u e 0 N v b H V t b j k z M y w 5 M z J 9 J n F 1 b 3 Q 7 L C Z x d W 9 0 O 1 N l Y 3 R p b 2 4 x L 0 9 Q R U M g U 3 V w c G x 5 L 0 N o Y W 5 n Z W Q g V H l w Z S 5 7 Q 2 9 s d W 1 u O T M 0 L D k z M 3 0 m c X V v d D s s J n F 1 b 3 Q 7 U 2 V j d G l v b j E v T 1 B F Q y B T d X B w b H k v Q 2 h h b m d l Z C B U e X B l L n t D b 2 x 1 b W 4 5 M z U s O T M 0 f S Z x d W 9 0 O y w m c X V v d D t T Z W N 0 a W 9 u M S 9 P U E V D I F N 1 c H B s e S 9 D a G F u Z 2 V k I F R 5 c G U u e 0 N v b H V t b j k z N i w 5 M z V 9 J n F 1 b 3 Q 7 L C Z x d W 9 0 O 1 N l Y 3 R p b 2 4 x L 0 9 Q R U M g U 3 V w c G x 5 L 0 N o Y W 5 n Z W Q g V H l w Z S 5 7 Q 2 9 s d W 1 u O T M 3 L D k z N n 0 m c X V v d D s s J n F 1 b 3 Q 7 U 2 V j d G l v b j E v T 1 B F Q y B T d X B w b H k v Q 2 h h b m d l Z C B U e X B l L n t D b 2 x 1 b W 4 5 M z g s O T M 3 f S Z x d W 9 0 O y w m c X V v d D t T Z W N 0 a W 9 u M S 9 P U E V D I F N 1 c H B s e S 9 D a G F u Z 2 V k I F R 5 c G U u e 0 N v b H V t b j k z O S w 5 M z h 9 J n F 1 b 3 Q 7 L C Z x d W 9 0 O 1 N l Y 3 R p b 2 4 x L 0 9 Q R U M g U 3 V w c G x 5 L 0 N o Y W 5 n Z W Q g V H l w Z S 5 7 Q 2 9 s d W 1 u O T Q w L D k z O X 0 m c X V v d D s s J n F 1 b 3 Q 7 U 2 V j d G l v b j E v T 1 B F Q y B T d X B w b H k v Q 2 h h b m d l Z C B U e X B l L n t D b 2 x 1 b W 4 5 N D E s O T Q w f S Z x d W 9 0 O y w m c X V v d D t T Z W N 0 a W 9 u M S 9 P U E V D I F N 1 c H B s e S 9 D a G F u Z 2 V k I F R 5 c G U u e 0 N v b H V t b j k 0 M i w 5 N D F 9 J n F 1 b 3 Q 7 L C Z x d W 9 0 O 1 N l Y 3 R p b 2 4 x L 0 9 Q R U M g U 3 V w c G x 5 L 0 N o Y W 5 n Z W Q g V H l w Z S 5 7 Q 2 9 s d W 1 u O T Q z L D k 0 M n 0 m c X V v d D s s J n F 1 b 3 Q 7 U 2 V j d G l v b j E v T 1 B F Q y B T d X B w b H k v Q 2 h h b m d l Z C B U e X B l L n t D b 2 x 1 b W 4 5 N D Q s O T Q z f S Z x d W 9 0 O y w m c X V v d D t T Z W N 0 a W 9 u M S 9 P U E V D I F N 1 c H B s e S 9 D a G F u Z 2 V k I F R 5 c G U u e 0 N v b H V t b j k 0 N S w 5 N D R 9 J n F 1 b 3 Q 7 L C Z x d W 9 0 O 1 N l Y 3 R p b 2 4 x L 0 9 Q R U M g U 3 V w c G x 5 L 0 N o Y W 5 n Z W Q g V H l w Z S 5 7 Q 2 9 s d W 1 u O T Q 2 L D k 0 N X 0 m c X V v d D s s J n F 1 b 3 Q 7 U 2 V j d G l v b j E v T 1 B F Q y B T d X B w b H k v Q 2 h h b m d l Z C B U e X B l L n t D b 2 x 1 b W 4 5 N D c s O T Q 2 f S Z x d W 9 0 O y w m c X V v d D t T Z W N 0 a W 9 u M S 9 P U E V D I F N 1 c H B s e S 9 D a G F u Z 2 V k I F R 5 c G U u e 0 N v b H V t b j k 0 O C w 5 N D d 9 J n F 1 b 3 Q 7 L C Z x d W 9 0 O 1 N l Y 3 R p b 2 4 x L 0 9 Q R U M g U 3 V w c G x 5 L 0 N o Y W 5 n Z W Q g V H l w Z S 5 7 Q 2 9 s d W 1 u O T Q 5 L D k 0 O H 0 m c X V v d D s s J n F 1 b 3 Q 7 U 2 V j d G l v b j E v T 1 B F Q y B T d X B w b H k v Q 2 h h b m d l Z C B U e X B l L n t D b 2 x 1 b W 4 5 N T A s O T Q 5 f S Z x d W 9 0 O y w m c X V v d D t T Z W N 0 a W 9 u M S 9 P U E V D I F N 1 c H B s e S 9 D a G F u Z 2 V k I F R 5 c G U u e 0 N v b H V t b j k 1 M S w 5 N T B 9 J n F 1 b 3 Q 7 L C Z x d W 9 0 O 1 N l Y 3 R p b 2 4 x L 0 9 Q R U M g U 3 V w c G x 5 L 0 N o Y W 5 n Z W Q g V H l w Z S 5 7 Q 2 9 s d W 1 u O T U y L D k 1 M X 0 m c X V v d D s s J n F 1 b 3 Q 7 U 2 V j d G l v b j E v T 1 B F Q y B T d X B w b H k v Q 2 h h b m d l Z C B U e X B l L n t D b 2 x 1 b W 4 5 N T M s O T U y f S Z x d W 9 0 O y w m c X V v d D t T Z W N 0 a W 9 u M S 9 P U E V D I F N 1 c H B s e S 9 D a G F u Z 2 V k I F R 5 c G U u e 0 N v b H V t b j k 1 N C w 5 N T N 9 J n F 1 b 3 Q 7 L C Z x d W 9 0 O 1 N l Y 3 R p b 2 4 x L 0 9 Q R U M g U 3 V w c G x 5 L 0 N o Y W 5 n Z W Q g V H l w Z S 5 7 Q 2 9 s d W 1 u O T U 1 L D k 1 N H 0 m c X V v d D s s J n F 1 b 3 Q 7 U 2 V j d G l v b j E v T 1 B F Q y B T d X B w b H k v Q 2 h h b m d l Z C B U e X B l L n t D b 2 x 1 b W 4 5 N T Y s O T U 1 f S Z x d W 9 0 O y w m c X V v d D t T Z W N 0 a W 9 u M S 9 P U E V D I F N 1 c H B s e S 9 D a G F u Z 2 V k I F R 5 c G U u e 0 N v b H V t b j k 1 N y w 5 N T Z 9 J n F 1 b 3 Q 7 L C Z x d W 9 0 O 1 N l Y 3 R p b 2 4 x L 0 9 Q R U M g U 3 V w c G x 5 L 0 N o Y W 5 n Z W Q g V H l w Z S 5 7 Q 2 9 s d W 1 u O T U 4 L D k 1 N 3 0 m c X V v d D s s J n F 1 b 3 Q 7 U 2 V j d G l v b j E v T 1 B F Q y B T d X B w b H k v Q 2 h h b m d l Z C B U e X B l L n t D b 2 x 1 b W 4 5 N T k s O T U 4 f S Z x d W 9 0 O y w m c X V v d D t T Z W N 0 a W 9 u M S 9 P U E V D I F N 1 c H B s e S 9 D a G F u Z 2 V k I F R 5 c G U u e 0 N v b H V t b j k 2 M C w 5 N T l 9 J n F 1 b 3 Q 7 L C Z x d W 9 0 O 1 N l Y 3 R p b 2 4 x L 0 9 Q R U M g U 3 V w c G x 5 L 0 N o Y W 5 n Z W Q g V H l w Z S 5 7 Q 2 9 s d W 1 u O T Y x L D k 2 M H 0 m c X V v d D s s J n F 1 b 3 Q 7 U 2 V j d G l v b j E v T 1 B F Q y B T d X B w b H k v Q 2 h h b m d l Z C B U e X B l L n t D b 2 x 1 b W 4 5 N j I s O T Y x f S Z x d W 9 0 O 1 0 s J n F 1 b 3 Q 7 Q 2 9 s d W 1 u Q 2 9 1 b n Q m c X V v d D s 6 O T Y y L C Z x d W 9 0 O 0 t l e U N v b H V t b k 5 h b W V z J n F 1 b 3 Q 7 O l t d L C Z x d W 9 0 O 0 N v b H V t b k l k Z W 5 0 a X R p Z X M m c X V v d D s 6 W y Z x d W 9 0 O 1 N l Y 3 R p b 2 4 x L 0 9 Q R U M g U 3 V w c G x 5 L 0 N o Y W 5 n Z W Q g V H l w Z S 5 7 Q 2 9 s d W 1 u M S w w f S Z x d W 9 0 O y w m c X V v d D t T Z W N 0 a W 9 u M S 9 P U E V D I F N 1 c H B s e S 9 D a G F u Z 2 V k I F R 5 c G U u e z I w M T g s M X 0 m c X V v d D s s J n F 1 b 3 Q 7 U 2 V j d G l v b j E v T 1 B F Q y B T d X B w b H k v Q 2 h h b m d l Z C B U e X B l L n s y M D E 5 L D J 9 J n F 1 b 3 Q 7 L C Z x d W 9 0 O 1 N l Y 3 R p b 2 4 x L 0 9 Q R U M g U 3 V w c G x 5 L 0 N o Y W 5 n Z W Q g V H l w Z S 5 7 M j A y M C w z f S Z x d W 9 0 O y w m c X V v d D t T Z W N 0 a W 9 u M S 9 P U E V D I F N 1 c H B s e S 9 D a G F u Z 2 V k I F R 5 c G U u e z N R M j E s N H 0 m c X V v d D s s J n F 1 b 3 Q 7 U 2 V j d G l v b j E v T 1 B F Q y B T d X B w b H k v Q 2 h h b m d l Z C B U e X B l L n s 0 U T I x L D V 9 J n F 1 b 3 Q 7 L C Z x d W 9 0 O 1 N l Y 3 R p b 2 4 x L 0 9 Q R U M g U 3 V w c G x 5 L 0 N o Y W 5 n Z W Q g V H l w Z S 5 7 M j A y M S w 2 f S Z x d W 9 0 O y w m c X V v d D t T Z W N 0 a W 9 u M S 9 P U E V D I F N 1 c H B s e S 9 D a G F u Z 2 V k I F R 5 c G U u e z I x L z I w L D d 9 J n F 1 b 3 Q 7 L C Z x d W 9 0 O 1 N l Y 3 R p b 2 4 x L 0 9 Q R U M g U 3 V w c G x 5 L 0 N o Y W 5 n Z W Q g V H l w Z S 5 7 M V E y M i w 4 f S Z x d W 9 0 O y w m c X V v d D t T Z W N 0 a W 9 u M S 9 P U E V D I F N 1 c H B s e S 9 D a G F u Z 2 V k I F R 5 c G U u e z J R M j I s O X 0 m c X V v d D s s J n F 1 b 3 Q 7 U 2 V j d G l v b j E v T 1 B F Q y B T d X B w b H k v Q 2 h h b m d l Z C B U e X B l L n s z U T I y L D E w f S Z x d W 9 0 O y w m c X V v d D t T Z W N 0 a W 9 u M S 9 P U E V D I F N 1 c H B s e S 9 D a G F u Z 2 V k I F R 5 c G U u e z R R M j I s M T F 9 J n F 1 b 3 Q 7 L C Z x d W 9 0 O 1 N l Y 3 R p b 2 4 x L 0 9 Q R U M g U 3 V w c G x 5 L 0 N o Y W 5 n Z W Q g V H l w Z S 5 7 M j A y M i w x M n 0 m c X V v d D s s J n F 1 b 3 Q 7 U 2 V j d G l v b j E v T 1 B F Q y B T d X B w b H k v Q 2 h h b m d l Z C B U e X B l L n s y M i 8 y M S w x M 3 0 m c X V v d D s s J n F 1 b 3 Q 7 U 2 V j d G l v b j E v T 1 B F Q y B T d X B w b H k v Q 2 h h b m d l Z C B U e X B l L n t D b 2 x 1 b W 4 x N S w x N H 0 m c X V v d D s s J n F 1 b 3 Q 7 U 2 V j d G l v b j E v T 1 B F Q y B T d X B w b H k v Q 2 h h b m d l Z C B U e X B l L n t D b 2 x 1 b W 4 x N i w x N X 0 m c X V v d D s s J n F 1 b 3 Q 7 U 2 V j d G l v b j E v T 1 B F Q y B T d X B w b H k v Q 2 h h b m d l Z C B U e X B l L n t D b 2 x 1 b W 4 x N y w x N n 0 m c X V v d D s s J n F 1 b 3 Q 7 U 2 V j d G l v b j E v T 1 B F Q y B T d X B w b H k v Q 2 h h b m d l Z C B U e X B l L n t D b 2 x 1 b W 4 x O C w x N 3 0 m c X V v d D s s J n F 1 b 3 Q 7 U 2 V j d G l v b j E v T 1 B F Q y B T d X B w b H k v Q 2 h h b m d l Z C B U e X B l L n t D b 2 x 1 b W 4 x O S w x O H 0 m c X V v d D s s J n F 1 b 3 Q 7 U 2 V j d G l v b j E v T 1 B F Q y B T d X B w b H k v Q 2 h h b m d l Z C B U e X B l L n t D b 2 x 1 b W 4 y M C w x O X 0 m c X V v d D s s J n F 1 b 3 Q 7 U 2 V j d G l v b j E v T 1 B F Q y B T d X B w b H k v Q 2 h h b m d l Z C B U e X B l L n t D b 2 x 1 b W 4 y M S w y M H 0 m c X V v d D s s J n F 1 b 3 Q 7 U 2 V j d G l v b j E v T 1 B F Q y B T d X B w b H k v Q 2 h h b m d l Z C B U e X B l L n t D b 2 x 1 b W 4 y M i w y M X 0 m c X V v d D s s J n F 1 b 3 Q 7 U 2 V j d G l v b j E v T 1 B F Q y B T d X B w b H k v Q 2 h h b m d l Z C B U e X B l L n t D b 2 x 1 b W 4 y M y w y M n 0 m c X V v d D s s J n F 1 b 3 Q 7 U 2 V j d G l v b j E v T 1 B F Q y B T d X B w b H k v Q 2 h h b m d l Z C B U e X B l L n t D b 2 x 1 b W 4 y N C w y M 3 0 m c X V v d D s s J n F 1 b 3 Q 7 U 2 V j d G l v b j E v T 1 B F Q y B T d X B w b H k v Q 2 h h b m d l Z C B U e X B l L n t D b 2 x 1 b W 4 y N S w y N H 0 m c X V v d D s s J n F 1 b 3 Q 7 U 2 V j d G l v b j E v T 1 B F Q y B T d X B w b H k v Q 2 h h b m d l Z C B U e X B l L n t D b 2 x 1 b W 4 y N i w y N X 0 m c X V v d D s s J n F 1 b 3 Q 7 U 2 V j d G l v b j E v T 1 B F Q y B T d X B w b H k v Q 2 h h b m d l Z C B U e X B l L n t D b 2 x 1 b W 4 y N y w y N n 0 m c X V v d D s s J n F 1 b 3 Q 7 U 2 V j d G l v b j E v T 1 B F Q y B T d X B w b H k v Q 2 h h b m d l Z C B U e X B l L n t D b 2 x 1 b W 4 y O C w y N 3 0 m c X V v d D s s J n F 1 b 3 Q 7 U 2 V j d G l v b j E v T 1 B F Q y B T d X B w b H k v Q 2 h h b m d l Z C B U e X B l L n t D b 2 x 1 b W 4 y O S w y O H 0 m c X V v d D s s J n F 1 b 3 Q 7 U 2 V j d G l v b j E v T 1 B F Q y B T d X B w b H k v Q 2 h h b m d l Z C B U e X B l L n t D b 2 x 1 b W 4 z M C w y O X 0 m c X V v d D s s J n F 1 b 3 Q 7 U 2 V j d G l v b j E v T 1 B F Q y B T d X B w b H k v Q 2 h h b m d l Z C B U e X B l L n t D b 2 x 1 b W 4 z M S w z M H 0 m c X V v d D s s J n F 1 b 3 Q 7 U 2 V j d G l v b j E v T 1 B F Q y B T d X B w b H k v Q 2 h h b m d l Z C B U e X B l L n t D b 2 x 1 b W 4 z M i w z M X 0 m c X V v d D s s J n F 1 b 3 Q 7 U 2 V j d G l v b j E v T 1 B F Q y B T d X B w b H k v Q 2 h h b m d l Z C B U e X B l L n t D b 2 x 1 b W 4 z M y w z M n 0 m c X V v d D s s J n F 1 b 3 Q 7 U 2 V j d G l v b j E v T 1 B F Q y B T d X B w b H k v Q 2 h h b m d l Z C B U e X B l L n t D b 2 x 1 b W 4 z N C w z M 3 0 m c X V v d D s s J n F 1 b 3 Q 7 U 2 V j d G l v b j E v T 1 B F Q y B T d X B w b H k v Q 2 h h b m d l Z C B U e X B l L n t D b 2 x 1 b W 4 z N S w z N H 0 m c X V v d D s s J n F 1 b 3 Q 7 U 2 V j d G l v b j E v T 1 B F Q y B T d X B w b H k v Q 2 h h b m d l Z C B U e X B l L n t D b 2 x 1 b W 4 z N i w z N X 0 m c X V v d D s s J n F 1 b 3 Q 7 U 2 V j d G l v b j E v T 1 B F Q y B T d X B w b H k v Q 2 h h b m d l Z C B U e X B l L n t D b 2 x 1 b W 4 z N y w z N n 0 m c X V v d D s s J n F 1 b 3 Q 7 U 2 V j d G l v b j E v T 1 B F Q y B T d X B w b H k v Q 2 h h b m d l Z C B U e X B l L n t D b 2 x 1 b W 4 z O C w z N 3 0 m c X V v d D s s J n F 1 b 3 Q 7 U 2 V j d G l v b j E v T 1 B F Q y B T d X B w b H k v Q 2 h h b m d l Z C B U e X B l L n t D b 2 x 1 b W 4 z O S w z O H 0 m c X V v d D s s J n F 1 b 3 Q 7 U 2 V j d G l v b j E v T 1 B F Q y B T d X B w b H k v Q 2 h h b m d l Z C B U e X B l L n t D b 2 x 1 b W 4 0 M C w z O X 0 m c X V v d D s s J n F 1 b 3 Q 7 U 2 V j d G l v b j E v T 1 B F Q y B T d X B w b H k v Q 2 h h b m d l Z C B U e X B l L n t D b 2 x 1 b W 4 0 M S w 0 M H 0 m c X V v d D s s J n F 1 b 3 Q 7 U 2 V j d G l v b j E v T 1 B F Q y B T d X B w b H k v Q 2 h h b m d l Z C B U e X B l L n t D b 2 x 1 b W 4 0 M i w 0 M X 0 m c X V v d D s s J n F 1 b 3 Q 7 U 2 V j d G l v b j E v T 1 B F Q y B T d X B w b H k v Q 2 h h b m d l Z C B U e X B l L n t D b 2 x 1 b W 4 0 M y w 0 M n 0 m c X V v d D s s J n F 1 b 3 Q 7 U 2 V j d G l v b j E v T 1 B F Q y B T d X B w b H k v Q 2 h h b m d l Z C B U e X B l L n t D b 2 x 1 b W 4 0 N C w 0 M 3 0 m c X V v d D s s J n F 1 b 3 Q 7 U 2 V j d G l v b j E v T 1 B F Q y B T d X B w b H k v Q 2 h h b m d l Z C B U e X B l L n t D b 2 x 1 b W 4 0 N S w 0 N H 0 m c X V v d D s s J n F 1 b 3 Q 7 U 2 V j d G l v b j E v T 1 B F Q y B T d X B w b H k v Q 2 h h b m d l Z C B U e X B l L n t D b 2 x 1 b W 4 0 N i w 0 N X 0 m c X V v d D s s J n F 1 b 3 Q 7 U 2 V j d G l v b j E v T 1 B F Q y B T d X B w b H k v Q 2 h h b m d l Z C B U e X B l L n t D b 2 x 1 b W 4 0 N y w 0 N n 0 m c X V v d D s s J n F 1 b 3 Q 7 U 2 V j d G l v b j E v T 1 B F Q y B T d X B w b H k v Q 2 h h b m d l Z C B U e X B l L n t D b 2 x 1 b W 4 0 O C w 0 N 3 0 m c X V v d D s s J n F 1 b 3 Q 7 U 2 V j d G l v b j E v T 1 B F Q y B T d X B w b H k v Q 2 h h b m d l Z C B U e X B l L n t D b 2 x 1 b W 4 0 O S w 0 O H 0 m c X V v d D s s J n F 1 b 3 Q 7 U 2 V j d G l v b j E v T 1 B F Q y B T d X B w b H k v Q 2 h h b m d l Z C B U e X B l L n t D b 2 x 1 b W 4 1 M C w 0 O X 0 m c X V v d D s s J n F 1 b 3 Q 7 U 2 V j d G l v b j E v T 1 B F Q y B T d X B w b H k v Q 2 h h b m d l Z C B U e X B l L n t D b 2 x 1 b W 4 1 M S w 1 M H 0 m c X V v d D s s J n F 1 b 3 Q 7 U 2 V j d G l v b j E v T 1 B F Q y B T d X B w b H k v Q 2 h h b m d l Z C B U e X B l L n t D b 2 x 1 b W 4 1 M i w 1 M X 0 m c X V v d D s s J n F 1 b 3 Q 7 U 2 V j d G l v b j E v T 1 B F Q y B T d X B w b H k v Q 2 h h b m d l Z C B U e X B l L n t D b 2 x 1 b W 4 1 M y w 1 M n 0 m c X V v d D s s J n F 1 b 3 Q 7 U 2 V j d G l v b j E v T 1 B F Q y B T d X B w b H k v Q 2 h h b m d l Z C B U e X B l L n t D b 2 x 1 b W 4 1 N C w 1 M 3 0 m c X V v d D s s J n F 1 b 3 Q 7 U 2 V j d G l v b j E v T 1 B F Q y B T d X B w b H k v Q 2 h h b m d l Z C B U e X B l L n t D b 2 x 1 b W 4 1 N S w 1 N H 0 m c X V v d D s s J n F 1 b 3 Q 7 U 2 V j d G l v b j E v T 1 B F Q y B T d X B w b H k v Q 2 h h b m d l Z C B U e X B l L n t D b 2 x 1 b W 4 1 N i w 1 N X 0 m c X V v d D s s J n F 1 b 3 Q 7 U 2 V j d G l v b j E v T 1 B F Q y B T d X B w b H k v Q 2 h h b m d l Z C B U e X B l L n t D b 2 x 1 b W 4 1 N y w 1 N n 0 m c X V v d D s s J n F 1 b 3 Q 7 U 2 V j d G l v b j E v T 1 B F Q y B T d X B w b H k v Q 2 h h b m d l Z C B U e X B l L n t D b 2 x 1 b W 4 1 O C w 1 N 3 0 m c X V v d D s s J n F 1 b 3 Q 7 U 2 V j d G l v b j E v T 1 B F Q y B T d X B w b H k v Q 2 h h b m d l Z C B U e X B l L n t D b 2 x 1 b W 4 1 O S w 1 O H 0 m c X V v d D s s J n F 1 b 3 Q 7 U 2 V j d G l v b j E v T 1 B F Q y B T d X B w b H k v Q 2 h h b m d l Z C B U e X B l L n t D b 2 x 1 b W 4 2 M C w 1 O X 0 m c X V v d D s s J n F 1 b 3 Q 7 U 2 V j d G l v b j E v T 1 B F Q y B T d X B w b H k v Q 2 h h b m d l Z C B U e X B l L n t D b 2 x 1 b W 4 2 M S w 2 M H 0 m c X V v d D s s J n F 1 b 3 Q 7 U 2 V j d G l v b j E v T 1 B F Q y B T d X B w b H k v Q 2 h h b m d l Z C B U e X B l L n t D b 2 x 1 b W 4 2 M i w 2 M X 0 m c X V v d D s s J n F 1 b 3 Q 7 U 2 V j d G l v b j E v T 1 B F Q y B T d X B w b H k v Q 2 h h b m d l Z C B U e X B l L n t D b 2 x 1 b W 4 2 M y w 2 M n 0 m c X V v d D s s J n F 1 b 3 Q 7 U 2 V j d G l v b j E v T 1 B F Q y B T d X B w b H k v Q 2 h h b m d l Z C B U e X B l L n t D b 2 x 1 b W 4 2 N C w 2 M 3 0 m c X V v d D s s J n F 1 b 3 Q 7 U 2 V j d G l v b j E v T 1 B F Q y B T d X B w b H k v Q 2 h h b m d l Z C B U e X B l L n t D b 2 x 1 b W 4 2 N S w 2 N H 0 m c X V v d D s s J n F 1 b 3 Q 7 U 2 V j d G l v b j E v T 1 B F Q y B T d X B w b H k v Q 2 h h b m d l Z C B U e X B l L n t D b 2 x 1 b W 4 2 N i w 2 N X 0 m c X V v d D s s J n F 1 b 3 Q 7 U 2 V j d G l v b j E v T 1 B F Q y B T d X B w b H k v Q 2 h h b m d l Z C B U e X B l L n t D b 2 x 1 b W 4 2 N y w 2 N n 0 m c X V v d D s s J n F 1 b 3 Q 7 U 2 V j d G l v b j E v T 1 B F Q y B T d X B w b H k v Q 2 h h b m d l Z C B U e X B l L n t D b 2 x 1 b W 4 2 O C w 2 N 3 0 m c X V v d D s s J n F 1 b 3 Q 7 U 2 V j d G l v b j E v T 1 B F Q y B T d X B w b H k v Q 2 h h b m d l Z C B U e X B l L n t D b 2 x 1 b W 4 2 O S w 2 O H 0 m c X V v d D s s J n F 1 b 3 Q 7 U 2 V j d G l v b j E v T 1 B F Q y B T d X B w b H k v Q 2 h h b m d l Z C B U e X B l L n t D b 2 x 1 b W 4 3 M C w 2 O X 0 m c X V v d D s s J n F 1 b 3 Q 7 U 2 V j d G l v b j E v T 1 B F Q y B T d X B w b H k v Q 2 h h b m d l Z C B U e X B l L n t D b 2 x 1 b W 4 3 M S w 3 M H 0 m c X V v d D s s J n F 1 b 3 Q 7 U 2 V j d G l v b j E v T 1 B F Q y B T d X B w b H k v Q 2 h h b m d l Z C B U e X B l L n t D b 2 x 1 b W 4 3 M i w 3 M X 0 m c X V v d D s s J n F 1 b 3 Q 7 U 2 V j d G l v b j E v T 1 B F Q y B T d X B w b H k v Q 2 h h b m d l Z C B U e X B l L n t D b 2 x 1 b W 4 3 M y w 3 M n 0 m c X V v d D s s J n F 1 b 3 Q 7 U 2 V j d G l v b j E v T 1 B F Q y B T d X B w b H k v Q 2 h h b m d l Z C B U e X B l L n t D b 2 x 1 b W 4 3 N C w 3 M 3 0 m c X V v d D s s J n F 1 b 3 Q 7 U 2 V j d G l v b j E v T 1 B F Q y B T d X B w b H k v Q 2 h h b m d l Z C B U e X B l L n t D b 2 x 1 b W 4 3 N S w 3 N H 0 m c X V v d D s s J n F 1 b 3 Q 7 U 2 V j d G l v b j E v T 1 B F Q y B T d X B w b H k v Q 2 h h b m d l Z C B U e X B l L n t D b 2 x 1 b W 4 3 N i w 3 N X 0 m c X V v d D s s J n F 1 b 3 Q 7 U 2 V j d G l v b j E v T 1 B F Q y B T d X B w b H k v Q 2 h h b m d l Z C B U e X B l L n t D b 2 x 1 b W 4 3 N y w 3 N n 0 m c X V v d D s s J n F 1 b 3 Q 7 U 2 V j d G l v b j E v T 1 B F Q y B T d X B w b H k v Q 2 h h b m d l Z C B U e X B l L n t D b 2 x 1 b W 4 3 O C w 3 N 3 0 m c X V v d D s s J n F 1 b 3 Q 7 U 2 V j d G l v b j E v T 1 B F Q y B T d X B w b H k v Q 2 h h b m d l Z C B U e X B l L n t D b 2 x 1 b W 4 3 O S w 3 O H 0 m c X V v d D s s J n F 1 b 3 Q 7 U 2 V j d G l v b j E v T 1 B F Q y B T d X B w b H k v Q 2 h h b m d l Z C B U e X B l L n t D b 2 x 1 b W 4 4 M C w 3 O X 0 m c X V v d D s s J n F 1 b 3 Q 7 U 2 V j d G l v b j E v T 1 B F Q y B T d X B w b H k v Q 2 h h b m d l Z C B U e X B l L n t D b 2 x 1 b W 4 4 M S w 4 M H 0 m c X V v d D s s J n F 1 b 3 Q 7 U 2 V j d G l v b j E v T 1 B F Q y B T d X B w b H k v Q 2 h h b m d l Z C B U e X B l L n t D b 2 x 1 b W 4 4 M i w 4 M X 0 m c X V v d D s s J n F 1 b 3 Q 7 U 2 V j d G l v b j E v T 1 B F Q y B T d X B w b H k v Q 2 h h b m d l Z C B U e X B l L n t D b 2 x 1 b W 4 4 M y w 4 M n 0 m c X V v d D s s J n F 1 b 3 Q 7 U 2 V j d G l v b j E v T 1 B F Q y B T d X B w b H k v Q 2 h h b m d l Z C B U e X B l L n t D b 2 x 1 b W 4 4 N C w 4 M 3 0 m c X V v d D s s J n F 1 b 3 Q 7 U 2 V j d G l v b j E v T 1 B F Q y B T d X B w b H k v Q 2 h h b m d l Z C B U e X B l L n t D b 2 x 1 b W 4 4 N S w 4 N H 0 m c X V v d D s s J n F 1 b 3 Q 7 U 2 V j d G l v b j E v T 1 B F Q y B T d X B w b H k v Q 2 h h b m d l Z C B U e X B l L n t D b 2 x 1 b W 4 4 N i w 4 N X 0 m c X V v d D s s J n F 1 b 3 Q 7 U 2 V j d G l v b j E v T 1 B F Q y B T d X B w b H k v Q 2 h h b m d l Z C B U e X B l L n t D b 2 x 1 b W 4 4 N y w 4 N n 0 m c X V v d D s s J n F 1 b 3 Q 7 U 2 V j d G l v b j E v T 1 B F Q y B T d X B w b H k v Q 2 h h b m d l Z C B U e X B l L n t D b 2 x 1 b W 4 4 O C w 4 N 3 0 m c X V v d D s s J n F 1 b 3 Q 7 U 2 V j d G l v b j E v T 1 B F Q y B T d X B w b H k v Q 2 h h b m d l Z C B U e X B l L n t D b 2 x 1 b W 4 4 O S w 4 O H 0 m c X V v d D s s J n F 1 b 3 Q 7 U 2 V j d G l v b j E v T 1 B F Q y B T d X B w b H k v Q 2 h h b m d l Z C B U e X B l L n t D b 2 x 1 b W 4 5 M C w 4 O X 0 m c X V v d D s s J n F 1 b 3 Q 7 U 2 V j d G l v b j E v T 1 B F Q y B T d X B w b H k v Q 2 h h b m d l Z C B U e X B l L n t D b 2 x 1 b W 4 5 M S w 5 M H 0 m c X V v d D s s J n F 1 b 3 Q 7 U 2 V j d G l v b j E v T 1 B F Q y B T d X B w b H k v Q 2 h h b m d l Z C B U e X B l L n t D b 2 x 1 b W 4 5 M i w 5 M X 0 m c X V v d D s s J n F 1 b 3 Q 7 U 2 V j d G l v b j E v T 1 B F Q y B T d X B w b H k v Q 2 h h b m d l Z C B U e X B l L n t D b 2 x 1 b W 4 5 M y w 5 M n 0 m c X V v d D s s J n F 1 b 3 Q 7 U 2 V j d G l v b j E v T 1 B F Q y B T d X B w b H k v Q 2 h h b m d l Z C B U e X B l L n t D b 2 x 1 b W 4 5 N C w 5 M 3 0 m c X V v d D s s J n F 1 b 3 Q 7 U 2 V j d G l v b j E v T 1 B F Q y B T d X B w b H k v Q 2 h h b m d l Z C B U e X B l L n t D b 2 x 1 b W 4 5 N S w 5 N H 0 m c X V v d D s s J n F 1 b 3 Q 7 U 2 V j d G l v b j E v T 1 B F Q y B T d X B w b H k v Q 2 h h b m d l Z C B U e X B l L n t D b 2 x 1 b W 4 5 N i w 5 N X 0 m c X V v d D s s J n F 1 b 3 Q 7 U 2 V j d G l v b j E v T 1 B F Q y B T d X B w b H k v Q 2 h h b m d l Z C B U e X B l L n t D b 2 x 1 b W 4 5 N y w 5 N n 0 m c X V v d D s s J n F 1 b 3 Q 7 U 2 V j d G l v b j E v T 1 B F Q y B T d X B w b H k v Q 2 h h b m d l Z C B U e X B l L n t D b 2 x 1 b W 4 5 O C w 5 N 3 0 m c X V v d D s s J n F 1 b 3 Q 7 U 2 V j d G l v b j E v T 1 B F Q y B T d X B w b H k v Q 2 h h b m d l Z C B U e X B l L n t D b 2 x 1 b W 4 5 O S w 5 O H 0 m c X V v d D s s J n F 1 b 3 Q 7 U 2 V j d G l v b j E v T 1 B F Q y B T d X B w b H k v Q 2 h h b m d l Z C B U e X B l L n t D b 2 x 1 b W 4 x M D A s O T l 9 J n F 1 b 3 Q 7 L C Z x d W 9 0 O 1 N l Y 3 R p b 2 4 x L 0 9 Q R U M g U 3 V w c G x 5 L 0 N o Y W 5 n Z W Q g V H l w Z S 5 7 Q 2 9 s d W 1 u M T A x L D E w M H 0 m c X V v d D s s J n F 1 b 3 Q 7 U 2 V j d G l v b j E v T 1 B F Q y B T d X B w b H k v Q 2 h h b m d l Z C B U e X B l L n t D b 2 x 1 b W 4 x M D I s M T A x f S Z x d W 9 0 O y w m c X V v d D t T Z W N 0 a W 9 u M S 9 P U E V D I F N 1 c H B s e S 9 D a G F u Z 2 V k I F R 5 c G U u e 0 N v b H V t b j E w M y w x M D J 9 J n F 1 b 3 Q 7 L C Z x d W 9 0 O 1 N l Y 3 R p b 2 4 x L 0 9 Q R U M g U 3 V w c G x 5 L 0 N o Y W 5 n Z W Q g V H l w Z S 5 7 Q 2 9 s d W 1 u M T A 0 L D E w M 3 0 m c X V v d D s s J n F 1 b 3 Q 7 U 2 V j d G l v b j E v T 1 B F Q y B T d X B w b H k v Q 2 h h b m d l Z C B U e X B l L n t D b 2 x 1 b W 4 x M D U s M T A 0 f S Z x d W 9 0 O y w m c X V v d D t T Z W N 0 a W 9 u M S 9 P U E V D I F N 1 c H B s e S 9 D a G F u Z 2 V k I F R 5 c G U u e 0 N v b H V t b j E w N i w x M D V 9 J n F 1 b 3 Q 7 L C Z x d W 9 0 O 1 N l Y 3 R p b 2 4 x L 0 9 Q R U M g U 3 V w c G x 5 L 0 N o Y W 5 n Z W Q g V H l w Z S 5 7 Q 2 9 s d W 1 u M T A 3 L D E w N n 0 m c X V v d D s s J n F 1 b 3 Q 7 U 2 V j d G l v b j E v T 1 B F Q y B T d X B w b H k v Q 2 h h b m d l Z C B U e X B l L n t D b 2 x 1 b W 4 x M D g s M T A 3 f S Z x d W 9 0 O y w m c X V v d D t T Z W N 0 a W 9 u M S 9 P U E V D I F N 1 c H B s e S 9 D a G F u Z 2 V k I F R 5 c G U u e 0 N v b H V t b j E w O S w x M D h 9 J n F 1 b 3 Q 7 L C Z x d W 9 0 O 1 N l Y 3 R p b 2 4 x L 0 9 Q R U M g U 3 V w c G x 5 L 0 N o Y W 5 n Z W Q g V H l w Z S 5 7 Q 2 9 s d W 1 u M T E w L D E w O X 0 m c X V v d D s s J n F 1 b 3 Q 7 U 2 V j d G l v b j E v T 1 B F Q y B T d X B w b H k v Q 2 h h b m d l Z C B U e X B l L n t D b 2 x 1 b W 4 x M T E s M T E w f S Z x d W 9 0 O y w m c X V v d D t T Z W N 0 a W 9 u M S 9 P U E V D I F N 1 c H B s e S 9 D a G F u Z 2 V k I F R 5 c G U u e 0 N v b H V t b j E x M i w x M T F 9 J n F 1 b 3 Q 7 L C Z x d W 9 0 O 1 N l Y 3 R p b 2 4 x L 0 9 Q R U M g U 3 V w c G x 5 L 0 N o Y W 5 n Z W Q g V H l w Z S 5 7 Q 2 9 s d W 1 u M T E z L D E x M n 0 m c X V v d D s s J n F 1 b 3 Q 7 U 2 V j d G l v b j E v T 1 B F Q y B T d X B w b H k v Q 2 h h b m d l Z C B U e X B l L n t D b 2 x 1 b W 4 x M T Q s M T E z f S Z x d W 9 0 O y w m c X V v d D t T Z W N 0 a W 9 u M S 9 P U E V D I F N 1 c H B s e S 9 D a G F u Z 2 V k I F R 5 c G U u e 0 N v b H V t b j E x N S w x M T R 9 J n F 1 b 3 Q 7 L C Z x d W 9 0 O 1 N l Y 3 R p b 2 4 x L 0 9 Q R U M g U 3 V w c G x 5 L 0 N o Y W 5 n Z W Q g V H l w Z S 5 7 Q 2 9 s d W 1 u M T E 2 L D E x N X 0 m c X V v d D s s J n F 1 b 3 Q 7 U 2 V j d G l v b j E v T 1 B F Q y B T d X B w b H k v Q 2 h h b m d l Z C B U e X B l L n t D b 2 x 1 b W 4 x M T c s M T E 2 f S Z x d W 9 0 O y w m c X V v d D t T Z W N 0 a W 9 u M S 9 P U E V D I F N 1 c H B s e S 9 D a G F u Z 2 V k I F R 5 c G U u e 0 N v b H V t b j E x O C w x M T d 9 J n F 1 b 3 Q 7 L C Z x d W 9 0 O 1 N l Y 3 R p b 2 4 x L 0 9 Q R U M g U 3 V w c G x 5 L 0 N o Y W 5 n Z W Q g V H l w Z S 5 7 Q 2 9 s d W 1 u M T E 5 L D E x O H 0 m c X V v d D s s J n F 1 b 3 Q 7 U 2 V j d G l v b j E v T 1 B F Q y B T d X B w b H k v Q 2 h h b m d l Z C B U e X B l L n t D b 2 x 1 b W 4 x M j A s M T E 5 f S Z x d W 9 0 O y w m c X V v d D t T Z W N 0 a W 9 u M S 9 P U E V D I F N 1 c H B s e S 9 D a G F u Z 2 V k I F R 5 c G U u e 0 N v b H V t b j E y M S w x M j B 9 J n F 1 b 3 Q 7 L C Z x d W 9 0 O 1 N l Y 3 R p b 2 4 x L 0 9 Q R U M g U 3 V w c G x 5 L 0 N o Y W 5 n Z W Q g V H l w Z S 5 7 Q 2 9 s d W 1 u M T I y L D E y M X 0 m c X V v d D s s J n F 1 b 3 Q 7 U 2 V j d G l v b j E v T 1 B F Q y B T d X B w b H k v Q 2 h h b m d l Z C B U e X B l L n t D b 2 x 1 b W 4 x M j M s M T I y f S Z x d W 9 0 O y w m c X V v d D t T Z W N 0 a W 9 u M S 9 P U E V D I F N 1 c H B s e S 9 D a G F u Z 2 V k I F R 5 c G U u e 0 N v b H V t b j E y N C w x M j N 9 J n F 1 b 3 Q 7 L C Z x d W 9 0 O 1 N l Y 3 R p b 2 4 x L 0 9 Q R U M g U 3 V w c G x 5 L 0 N o Y W 5 n Z W Q g V H l w Z S 5 7 Q 2 9 s d W 1 u M T I 1 L D E y N H 0 m c X V v d D s s J n F 1 b 3 Q 7 U 2 V j d G l v b j E v T 1 B F Q y B T d X B w b H k v Q 2 h h b m d l Z C B U e X B l L n t D b 2 x 1 b W 4 x M j Y s M T I 1 f S Z x d W 9 0 O y w m c X V v d D t T Z W N 0 a W 9 u M S 9 P U E V D I F N 1 c H B s e S 9 D a G F u Z 2 V k I F R 5 c G U u e 0 N v b H V t b j E y N y w x M j Z 9 J n F 1 b 3 Q 7 L C Z x d W 9 0 O 1 N l Y 3 R p b 2 4 x L 0 9 Q R U M g U 3 V w c G x 5 L 0 N o Y W 5 n Z W Q g V H l w Z S 5 7 Q 2 9 s d W 1 u M T I 4 L D E y N 3 0 m c X V v d D s s J n F 1 b 3 Q 7 U 2 V j d G l v b j E v T 1 B F Q y B T d X B w b H k v Q 2 h h b m d l Z C B U e X B l L n t D b 2 x 1 b W 4 x M j k s M T I 4 f S Z x d W 9 0 O y w m c X V v d D t T Z W N 0 a W 9 u M S 9 P U E V D I F N 1 c H B s e S 9 D a G F u Z 2 V k I F R 5 c G U u e 0 N v b H V t b j E z M C w x M j l 9 J n F 1 b 3 Q 7 L C Z x d W 9 0 O 1 N l Y 3 R p b 2 4 x L 0 9 Q R U M g U 3 V w c G x 5 L 0 N o Y W 5 n Z W Q g V H l w Z S 5 7 Q 2 9 s d W 1 u M T M x L D E z M H 0 m c X V v d D s s J n F 1 b 3 Q 7 U 2 V j d G l v b j E v T 1 B F Q y B T d X B w b H k v Q 2 h h b m d l Z C B U e X B l L n t D b 2 x 1 b W 4 x M z I s M T M x f S Z x d W 9 0 O y w m c X V v d D t T Z W N 0 a W 9 u M S 9 P U E V D I F N 1 c H B s e S 9 D a G F u Z 2 V k I F R 5 c G U u e 0 N v b H V t b j E z M y w x M z J 9 J n F 1 b 3 Q 7 L C Z x d W 9 0 O 1 N l Y 3 R p b 2 4 x L 0 9 Q R U M g U 3 V w c G x 5 L 0 N o Y W 5 n Z W Q g V H l w Z S 5 7 Q 2 9 s d W 1 u M T M 0 L D E z M 3 0 m c X V v d D s s J n F 1 b 3 Q 7 U 2 V j d G l v b j E v T 1 B F Q y B T d X B w b H k v Q 2 h h b m d l Z C B U e X B l L n t D b 2 x 1 b W 4 x M z U s M T M 0 f S Z x d W 9 0 O y w m c X V v d D t T Z W N 0 a W 9 u M S 9 P U E V D I F N 1 c H B s e S 9 D a G F u Z 2 V k I F R 5 c G U u e 0 N v b H V t b j E z N i w x M z V 9 J n F 1 b 3 Q 7 L C Z x d W 9 0 O 1 N l Y 3 R p b 2 4 x L 0 9 Q R U M g U 3 V w c G x 5 L 0 N o Y W 5 n Z W Q g V H l w Z S 5 7 Q 2 9 s d W 1 u M T M 3 L D E z N n 0 m c X V v d D s s J n F 1 b 3 Q 7 U 2 V j d G l v b j E v T 1 B F Q y B T d X B w b H k v Q 2 h h b m d l Z C B U e X B l L n t D b 2 x 1 b W 4 x M z g s M T M 3 f S Z x d W 9 0 O y w m c X V v d D t T Z W N 0 a W 9 u M S 9 P U E V D I F N 1 c H B s e S 9 D a G F u Z 2 V k I F R 5 c G U u e 0 N v b H V t b j E z O S w x M z h 9 J n F 1 b 3 Q 7 L C Z x d W 9 0 O 1 N l Y 3 R p b 2 4 x L 0 9 Q R U M g U 3 V w c G x 5 L 0 N o Y W 5 n Z W Q g V H l w Z S 5 7 Q 2 9 s d W 1 u M T Q w L D E z O X 0 m c X V v d D s s J n F 1 b 3 Q 7 U 2 V j d G l v b j E v T 1 B F Q y B T d X B w b H k v Q 2 h h b m d l Z C B U e X B l L n t D b 2 x 1 b W 4 x N D E s M T Q w f S Z x d W 9 0 O y w m c X V v d D t T Z W N 0 a W 9 u M S 9 P U E V D I F N 1 c H B s e S 9 D a G F u Z 2 V k I F R 5 c G U u e 0 N v b H V t b j E 0 M i w x N D F 9 J n F 1 b 3 Q 7 L C Z x d W 9 0 O 1 N l Y 3 R p b 2 4 x L 0 9 Q R U M g U 3 V w c G x 5 L 0 N o Y W 5 n Z W Q g V H l w Z S 5 7 Q 2 9 s d W 1 u M T Q z L D E 0 M n 0 m c X V v d D s s J n F 1 b 3 Q 7 U 2 V j d G l v b j E v T 1 B F Q y B T d X B w b H k v Q 2 h h b m d l Z C B U e X B l L n t D b 2 x 1 b W 4 x N D Q s M T Q z f S Z x d W 9 0 O y w m c X V v d D t T Z W N 0 a W 9 u M S 9 P U E V D I F N 1 c H B s e S 9 D a G F u Z 2 V k I F R 5 c G U u e 0 N v b H V t b j E 0 N S w x N D R 9 J n F 1 b 3 Q 7 L C Z x d W 9 0 O 1 N l Y 3 R p b 2 4 x L 0 9 Q R U M g U 3 V w c G x 5 L 0 N o Y W 5 n Z W Q g V H l w Z S 5 7 Q 2 9 s d W 1 u M T Q 2 L D E 0 N X 0 m c X V v d D s s J n F 1 b 3 Q 7 U 2 V j d G l v b j E v T 1 B F Q y B T d X B w b H k v Q 2 h h b m d l Z C B U e X B l L n t D b 2 x 1 b W 4 x N D c s M T Q 2 f S Z x d W 9 0 O y w m c X V v d D t T Z W N 0 a W 9 u M S 9 P U E V D I F N 1 c H B s e S 9 D a G F u Z 2 V k I F R 5 c G U u e 0 N v b H V t b j E 0 O C w x N D d 9 J n F 1 b 3 Q 7 L C Z x d W 9 0 O 1 N l Y 3 R p b 2 4 x L 0 9 Q R U M g U 3 V w c G x 5 L 0 N o Y W 5 n Z W Q g V H l w Z S 5 7 Q 2 9 s d W 1 u M T Q 5 L D E 0 O H 0 m c X V v d D s s J n F 1 b 3 Q 7 U 2 V j d G l v b j E v T 1 B F Q y B T d X B w b H k v Q 2 h h b m d l Z C B U e X B l L n t D b 2 x 1 b W 4 x N T A s M T Q 5 f S Z x d W 9 0 O y w m c X V v d D t T Z W N 0 a W 9 u M S 9 P U E V D I F N 1 c H B s e S 9 D a G F u Z 2 V k I F R 5 c G U u e 0 N v b H V t b j E 1 M S w x N T B 9 J n F 1 b 3 Q 7 L C Z x d W 9 0 O 1 N l Y 3 R p b 2 4 x L 0 9 Q R U M g U 3 V w c G x 5 L 0 N o Y W 5 n Z W Q g V H l w Z S 5 7 Q 2 9 s d W 1 u M T U y L D E 1 M X 0 m c X V v d D s s J n F 1 b 3 Q 7 U 2 V j d G l v b j E v T 1 B F Q y B T d X B w b H k v Q 2 h h b m d l Z C B U e X B l L n t D b 2 x 1 b W 4 x N T M s M T U y f S Z x d W 9 0 O y w m c X V v d D t T Z W N 0 a W 9 u M S 9 P U E V D I F N 1 c H B s e S 9 D a G F u Z 2 V k I F R 5 c G U u e 0 N v b H V t b j E 1 N C w x N T N 9 J n F 1 b 3 Q 7 L C Z x d W 9 0 O 1 N l Y 3 R p b 2 4 x L 0 9 Q R U M g U 3 V w c G x 5 L 0 N o Y W 5 n Z W Q g V H l w Z S 5 7 Q 2 9 s d W 1 u M T U 1 L D E 1 N H 0 m c X V v d D s s J n F 1 b 3 Q 7 U 2 V j d G l v b j E v T 1 B F Q y B T d X B w b H k v Q 2 h h b m d l Z C B U e X B l L n t D b 2 x 1 b W 4 x N T Y s M T U 1 f S Z x d W 9 0 O y w m c X V v d D t T Z W N 0 a W 9 u M S 9 P U E V D I F N 1 c H B s e S 9 D a G F u Z 2 V k I F R 5 c G U u e 0 N v b H V t b j E 1 N y w x N T Z 9 J n F 1 b 3 Q 7 L C Z x d W 9 0 O 1 N l Y 3 R p b 2 4 x L 0 9 Q R U M g U 3 V w c G x 5 L 0 N o Y W 5 n Z W Q g V H l w Z S 5 7 Q 2 9 s d W 1 u M T U 4 L D E 1 N 3 0 m c X V v d D s s J n F 1 b 3 Q 7 U 2 V j d G l v b j E v T 1 B F Q y B T d X B w b H k v Q 2 h h b m d l Z C B U e X B l L n t D b 2 x 1 b W 4 x N T k s M T U 4 f S Z x d W 9 0 O y w m c X V v d D t T Z W N 0 a W 9 u M S 9 P U E V D I F N 1 c H B s e S 9 D a G F u Z 2 V k I F R 5 c G U u e 0 N v b H V t b j E 2 M C w x N T l 9 J n F 1 b 3 Q 7 L C Z x d W 9 0 O 1 N l Y 3 R p b 2 4 x L 0 9 Q R U M g U 3 V w c G x 5 L 0 N o Y W 5 n Z W Q g V H l w Z S 5 7 Q 2 9 s d W 1 u M T Y x L D E 2 M H 0 m c X V v d D s s J n F 1 b 3 Q 7 U 2 V j d G l v b j E v T 1 B F Q y B T d X B w b H k v Q 2 h h b m d l Z C B U e X B l L n t D b 2 x 1 b W 4 x N j I s M T Y x f S Z x d W 9 0 O y w m c X V v d D t T Z W N 0 a W 9 u M S 9 P U E V D I F N 1 c H B s e S 9 D a G F u Z 2 V k I F R 5 c G U u e 0 N v b H V t b j E 2 M y w x N j J 9 J n F 1 b 3 Q 7 L C Z x d W 9 0 O 1 N l Y 3 R p b 2 4 x L 0 9 Q R U M g U 3 V w c G x 5 L 0 N o Y W 5 n Z W Q g V H l w Z S 5 7 Q 2 9 s d W 1 u M T Y 0 L D E 2 M 3 0 m c X V v d D s s J n F 1 b 3 Q 7 U 2 V j d G l v b j E v T 1 B F Q y B T d X B w b H k v Q 2 h h b m d l Z C B U e X B l L n t D b 2 x 1 b W 4 x N j U s M T Y 0 f S Z x d W 9 0 O y w m c X V v d D t T Z W N 0 a W 9 u M S 9 P U E V D I F N 1 c H B s e S 9 D a G F u Z 2 V k I F R 5 c G U u e 0 N v b H V t b j E 2 N i w x N j V 9 J n F 1 b 3 Q 7 L C Z x d W 9 0 O 1 N l Y 3 R p b 2 4 x L 0 9 Q R U M g U 3 V w c G x 5 L 0 N o Y W 5 n Z W Q g V H l w Z S 5 7 Q 2 9 s d W 1 u M T Y 3 L D E 2 N n 0 m c X V v d D s s J n F 1 b 3 Q 7 U 2 V j d G l v b j E v T 1 B F Q y B T d X B w b H k v Q 2 h h b m d l Z C B U e X B l L n t D b 2 x 1 b W 4 x N j g s M T Y 3 f S Z x d W 9 0 O y w m c X V v d D t T Z W N 0 a W 9 u M S 9 P U E V D I F N 1 c H B s e S 9 D a G F u Z 2 V k I F R 5 c G U u e 0 N v b H V t b j E 2 O S w x N j h 9 J n F 1 b 3 Q 7 L C Z x d W 9 0 O 1 N l Y 3 R p b 2 4 x L 0 9 Q R U M g U 3 V w c G x 5 L 0 N o Y W 5 n Z W Q g V H l w Z S 5 7 Q 2 9 s d W 1 u M T c w L D E 2 O X 0 m c X V v d D s s J n F 1 b 3 Q 7 U 2 V j d G l v b j E v T 1 B F Q y B T d X B w b H k v Q 2 h h b m d l Z C B U e X B l L n t D b 2 x 1 b W 4 x N z E s M T c w f S Z x d W 9 0 O y w m c X V v d D t T Z W N 0 a W 9 u M S 9 P U E V D I F N 1 c H B s e S 9 D a G F u Z 2 V k I F R 5 c G U u e 0 N v b H V t b j E 3 M i w x N z F 9 J n F 1 b 3 Q 7 L C Z x d W 9 0 O 1 N l Y 3 R p b 2 4 x L 0 9 Q R U M g U 3 V w c G x 5 L 0 N o Y W 5 n Z W Q g V H l w Z S 5 7 Q 2 9 s d W 1 u M T c z L D E 3 M n 0 m c X V v d D s s J n F 1 b 3 Q 7 U 2 V j d G l v b j E v T 1 B F Q y B T d X B w b H k v Q 2 h h b m d l Z C B U e X B l L n t D b 2 x 1 b W 4 x N z Q s M T c z f S Z x d W 9 0 O y w m c X V v d D t T Z W N 0 a W 9 u M S 9 P U E V D I F N 1 c H B s e S 9 D a G F u Z 2 V k I F R 5 c G U u e 0 N v b H V t b j E 3 N S w x N z R 9 J n F 1 b 3 Q 7 L C Z x d W 9 0 O 1 N l Y 3 R p b 2 4 x L 0 9 Q R U M g U 3 V w c G x 5 L 0 N o Y W 5 n Z W Q g V H l w Z S 5 7 Q 2 9 s d W 1 u M T c 2 L D E 3 N X 0 m c X V v d D s s J n F 1 b 3 Q 7 U 2 V j d G l v b j E v T 1 B F Q y B T d X B w b H k v Q 2 h h b m d l Z C B U e X B l L n t D b 2 x 1 b W 4 x N z c s M T c 2 f S Z x d W 9 0 O y w m c X V v d D t T Z W N 0 a W 9 u M S 9 P U E V D I F N 1 c H B s e S 9 D a G F u Z 2 V k I F R 5 c G U u e 0 N v b H V t b j E 3 O C w x N z d 9 J n F 1 b 3 Q 7 L C Z x d W 9 0 O 1 N l Y 3 R p b 2 4 x L 0 9 Q R U M g U 3 V w c G x 5 L 0 N o Y W 5 n Z W Q g V H l w Z S 5 7 Q 2 9 s d W 1 u M T c 5 L D E 3 O H 0 m c X V v d D s s J n F 1 b 3 Q 7 U 2 V j d G l v b j E v T 1 B F Q y B T d X B w b H k v Q 2 h h b m d l Z C B U e X B l L n t D b 2 x 1 b W 4 x O D A s M T c 5 f S Z x d W 9 0 O y w m c X V v d D t T Z W N 0 a W 9 u M S 9 P U E V D I F N 1 c H B s e S 9 D a G F u Z 2 V k I F R 5 c G U u e 0 N v b H V t b j E 4 M S w x O D B 9 J n F 1 b 3 Q 7 L C Z x d W 9 0 O 1 N l Y 3 R p b 2 4 x L 0 9 Q R U M g U 3 V w c G x 5 L 0 N o Y W 5 n Z W Q g V H l w Z S 5 7 Q 2 9 s d W 1 u M T g y L D E 4 M X 0 m c X V v d D s s J n F 1 b 3 Q 7 U 2 V j d G l v b j E v T 1 B F Q y B T d X B w b H k v Q 2 h h b m d l Z C B U e X B l L n t D b 2 x 1 b W 4 x O D M s M T g y f S Z x d W 9 0 O y w m c X V v d D t T Z W N 0 a W 9 u M S 9 P U E V D I F N 1 c H B s e S 9 D a G F u Z 2 V k I F R 5 c G U u e 0 N v b H V t b j E 4 N C w x O D N 9 J n F 1 b 3 Q 7 L C Z x d W 9 0 O 1 N l Y 3 R p b 2 4 x L 0 9 Q R U M g U 3 V w c G x 5 L 0 N o Y W 5 n Z W Q g V H l w Z S 5 7 Q 2 9 s d W 1 u M T g 1 L D E 4 N H 0 m c X V v d D s s J n F 1 b 3 Q 7 U 2 V j d G l v b j E v T 1 B F Q y B T d X B w b H k v Q 2 h h b m d l Z C B U e X B l L n t D b 2 x 1 b W 4 x O D Y s M T g 1 f S Z x d W 9 0 O y w m c X V v d D t T Z W N 0 a W 9 u M S 9 P U E V D I F N 1 c H B s e S 9 D a G F u Z 2 V k I F R 5 c G U u e 0 N v b H V t b j E 4 N y w x O D Z 9 J n F 1 b 3 Q 7 L C Z x d W 9 0 O 1 N l Y 3 R p b 2 4 x L 0 9 Q R U M g U 3 V w c G x 5 L 0 N o Y W 5 n Z W Q g V H l w Z S 5 7 Q 2 9 s d W 1 u M T g 4 L D E 4 N 3 0 m c X V v d D s s J n F 1 b 3 Q 7 U 2 V j d G l v b j E v T 1 B F Q y B T d X B w b H k v Q 2 h h b m d l Z C B U e X B l L n t D b 2 x 1 b W 4 x O D k s M T g 4 f S Z x d W 9 0 O y w m c X V v d D t T Z W N 0 a W 9 u M S 9 P U E V D I F N 1 c H B s e S 9 D a G F u Z 2 V k I F R 5 c G U u e 0 N v b H V t b j E 5 M C w x O D l 9 J n F 1 b 3 Q 7 L C Z x d W 9 0 O 1 N l Y 3 R p b 2 4 x L 0 9 Q R U M g U 3 V w c G x 5 L 0 N o Y W 5 n Z W Q g V H l w Z S 5 7 Q 2 9 s d W 1 u M T k x L D E 5 M H 0 m c X V v d D s s J n F 1 b 3 Q 7 U 2 V j d G l v b j E v T 1 B F Q y B T d X B w b H k v Q 2 h h b m d l Z C B U e X B l L n t D b 2 x 1 b W 4 x O T I s M T k x f S Z x d W 9 0 O y w m c X V v d D t T Z W N 0 a W 9 u M S 9 P U E V D I F N 1 c H B s e S 9 D a G F u Z 2 V k I F R 5 c G U u e 0 N v b H V t b j E 5 M y w x O T J 9 J n F 1 b 3 Q 7 L C Z x d W 9 0 O 1 N l Y 3 R p b 2 4 x L 0 9 Q R U M g U 3 V w c G x 5 L 0 N o Y W 5 n Z W Q g V H l w Z S 5 7 Q 2 9 s d W 1 u M T k 0 L D E 5 M 3 0 m c X V v d D s s J n F 1 b 3 Q 7 U 2 V j d G l v b j E v T 1 B F Q y B T d X B w b H k v Q 2 h h b m d l Z C B U e X B l L n t D b 2 x 1 b W 4 x O T U s M T k 0 f S Z x d W 9 0 O y w m c X V v d D t T Z W N 0 a W 9 u M S 9 P U E V D I F N 1 c H B s e S 9 D a G F u Z 2 V k I F R 5 c G U u e 0 N v b H V t b j E 5 N i w x O T V 9 J n F 1 b 3 Q 7 L C Z x d W 9 0 O 1 N l Y 3 R p b 2 4 x L 0 9 Q R U M g U 3 V w c G x 5 L 0 N o Y W 5 n Z W Q g V H l w Z S 5 7 Q 2 9 s d W 1 u M T k 3 L D E 5 N n 0 m c X V v d D s s J n F 1 b 3 Q 7 U 2 V j d G l v b j E v T 1 B F Q y B T d X B w b H k v Q 2 h h b m d l Z C B U e X B l L n t D b 2 x 1 b W 4 x O T g s M T k 3 f S Z x d W 9 0 O y w m c X V v d D t T Z W N 0 a W 9 u M S 9 P U E V D I F N 1 c H B s e S 9 D a G F u Z 2 V k I F R 5 c G U u e 0 N v b H V t b j E 5 O S w x O T h 9 J n F 1 b 3 Q 7 L C Z x d W 9 0 O 1 N l Y 3 R p b 2 4 x L 0 9 Q R U M g U 3 V w c G x 5 L 0 N o Y W 5 n Z W Q g V H l w Z S 5 7 Q 2 9 s d W 1 u M j A w L D E 5 O X 0 m c X V v d D s s J n F 1 b 3 Q 7 U 2 V j d G l v b j E v T 1 B F Q y B T d X B w b H k v Q 2 h h b m d l Z C B U e X B l L n t D b 2 x 1 b W 4 y M D E s M j A w f S Z x d W 9 0 O y w m c X V v d D t T Z W N 0 a W 9 u M S 9 P U E V D I F N 1 c H B s e S 9 D a G F u Z 2 V k I F R 5 c G U u e 0 N v b H V t b j I w M i w y M D F 9 J n F 1 b 3 Q 7 L C Z x d W 9 0 O 1 N l Y 3 R p b 2 4 x L 0 9 Q R U M g U 3 V w c G x 5 L 0 N o Y W 5 n Z W Q g V H l w Z S 5 7 Q 2 9 s d W 1 u M j A z L D I w M n 0 m c X V v d D s s J n F 1 b 3 Q 7 U 2 V j d G l v b j E v T 1 B F Q y B T d X B w b H k v Q 2 h h b m d l Z C B U e X B l L n t D b 2 x 1 b W 4 y M D Q s M j A z f S Z x d W 9 0 O y w m c X V v d D t T Z W N 0 a W 9 u M S 9 P U E V D I F N 1 c H B s e S 9 D a G F u Z 2 V k I F R 5 c G U u e 0 N v b H V t b j I w N S w y M D R 9 J n F 1 b 3 Q 7 L C Z x d W 9 0 O 1 N l Y 3 R p b 2 4 x L 0 9 Q R U M g U 3 V w c G x 5 L 0 N o Y W 5 n Z W Q g V H l w Z S 5 7 Q 2 9 s d W 1 u M j A 2 L D I w N X 0 m c X V v d D s s J n F 1 b 3 Q 7 U 2 V j d G l v b j E v T 1 B F Q y B T d X B w b H k v Q 2 h h b m d l Z C B U e X B l L n t D b 2 x 1 b W 4 y M D c s M j A 2 f S Z x d W 9 0 O y w m c X V v d D t T Z W N 0 a W 9 u M S 9 P U E V D I F N 1 c H B s e S 9 D a G F u Z 2 V k I F R 5 c G U u e 0 N v b H V t b j I w O C w y M D d 9 J n F 1 b 3 Q 7 L C Z x d W 9 0 O 1 N l Y 3 R p b 2 4 x L 0 9 Q R U M g U 3 V w c G x 5 L 0 N o Y W 5 n Z W Q g V H l w Z S 5 7 Q 2 9 s d W 1 u M j A 5 L D I w O H 0 m c X V v d D s s J n F 1 b 3 Q 7 U 2 V j d G l v b j E v T 1 B F Q y B T d X B w b H k v Q 2 h h b m d l Z C B U e X B l L n t D b 2 x 1 b W 4 y M T A s M j A 5 f S Z x d W 9 0 O y w m c X V v d D t T Z W N 0 a W 9 u M S 9 P U E V D I F N 1 c H B s e S 9 D a G F u Z 2 V k I F R 5 c G U u e 0 N v b H V t b j I x M S w y M T B 9 J n F 1 b 3 Q 7 L C Z x d W 9 0 O 1 N l Y 3 R p b 2 4 x L 0 9 Q R U M g U 3 V w c G x 5 L 0 N o Y W 5 n Z W Q g V H l w Z S 5 7 Q 2 9 s d W 1 u M j E y L D I x M X 0 m c X V v d D s s J n F 1 b 3 Q 7 U 2 V j d G l v b j E v T 1 B F Q y B T d X B w b H k v Q 2 h h b m d l Z C B U e X B l L n t D b 2 x 1 b W 4 y M T M s M j E y f S Z x d W 9 0 O y w m c X V v d D t T Z W N 0 a W 9 u M S 9 P U E V D I F N 1 c H B s e S 9 D a G F u Z 2 V k I F R 5 c G U u e 0 N v b H V t b j I x N C w y M T N 9 J n F 1 b 3 Q 7 L C Z x d W 9 0 O 1 N l Y 3 R p b 2 4 x L 0 9 Q R U M g U 3 V w c G x 5 L 0 N o Y W 5 n Z W Q g V H l w Z S 5 7 Q 2 9 s d W 1 u M j E 1 L D I x N H 0 m c X V v d D s s J n F 1 b 3 Q 7 U 2 V j d G l v b j E v T 1 B F Q y B T d X B w b H k v Q 2 h h b m d l Z C B U e X B l L n t D b 2 x 1 b W 4 y M T Y s M j E 1 f S Z x d W 9 0 O y w m c X V v d D t T Z W N 0 a W 9 u M S 9 P U E V D I F N 1 c H B s e S 9 D a G F u Z 2 V k I F R 5 c G U u e 0 N v b H V t b j I x N y w y M T Z 9 J n F 1 b 3 Q 7 L C Z x d W 9 0 O 1 N l Y 3 R p b 2 4 x L 0 9 Q R U M g U 3 V w c G x 5 L 0 N o Y W 5 n Z W Q g V H l w Z S 5 7 Q 2 9 s d W 1 u M j E 4 L D I x N 3 0 m c X V v d D s s J n F 1 b 3 Q 7 U 2 V j d G l v b j E v T 1 B F Q y B T d X B w b H k v Q 2 h h b m d l Z C B U e X B l L n t D b 2 x 1 b W 4 y M T k s M j E 4 f S Z x d W 9 0 O y w m c X V v d D t T Z W N 0 a W 9 u M S 9 P U E V D I F N 1 c H B s e S 9 D a G F u Z 2 V k I F R 5 c G U u e 0 N v b H V t b j I y M C w y M T l 9 J n F 1 b 3 Q 7 L C Z x d W 9 0 O 1 N l Y 3 R p b 2 4 x L 0 9 Q R U M g U 3 V w c G x 5 L 0 N o Y W 5 n Z W Q g V H l w Z S 5 7 Q 2 9 s d W 1 u M j I x L D I y M H 0 m c X V v d D s s J n F 1 b 3 Q 7 U 2 V j d G l v b j E v T 1 B F Q y B T d X B w b H k v Q 2 h h b m d l Z C B U e X B l L n t D b 2 x 1 b W 4 y M j I s M j I x f S Z x d W 9 0 O y w m c X V v d D t T Z W N 0 a W 9 u M S 9 P U E V D I F N 1 c H B s e S 9 D a G F u Z 2 V k I F R 5 c G U u e 0 N v b H V t b j I y M y w y M j J 9 J n F 1 b 3 Q 7 L C Z x d W 9 0 O 1 N l Y 3 R p b 2 4 x L 0 9 Q R U M g U 3 V w c G x 5 L 0 N o Y W 5 n Z W Q g V H l w Z S 5 7 Q 2 9 s d W 1 u M j I 0 L D I y M 3 0 m c X V v d D s s J n F 1 b 3 Q 7 U 2 V j d G l v b j E v T 1 B F Q y B T d X B w b H k v Q 2 h h b m d l Z C B U e X B l L n t D b 2 x 1 b W 4 y M j U s M j I 0 f S Z x d W 9 0 O y w m c X V v d D t T Z W N 0 a W 9 u M S 9 P U E V D I F N 1 c H B s e S 9 D a G F u Z 2 V k I F R 5 c G U u e 0 N v b H V t b j I y N i w y M j V 9 J n F 1 b 3 Q 7 L C Z x d W 9 0 O 1 N l Y 3 R p b 2 4 x L 0 9 Q R U M g U 3 V w c G x 5 L 0 N o Y W 5 n Z W Q g V H l w Z S 5 7 Q 2 9 s d W 1 u M j I 3 L D I y N n 0 m c X V v d D s s J n F 1 b 3 Q 7 U 2 V j d G l v b j E v T 1 B F Q y B T d X B w b H k v Q 2 h h b m d l Z C B U e X B l L n t D b 2 x 1 b W 4 y M j g s M j I 3 f S Z x d W 9 0 O y w m c X V v d D t T Z W N 0 a W 9 u M S 9 P U E V D I F N 1 c H B s e S 9 D a G F u Z 2 V k I F R 5 c G U u e 0 N v b H V t b j I y O S w y M j h 9 J n F 1 b 3 Q 7 L C Z x d W 9 0 O 1 N l Y 3 R p b 2 4 x L 0 9 Q R U M g U 3 V w c G x 5 L 0 N o Y W 5 n Z W Q g V H l w Z S 5 7 Q 2 9 s d W 1 u M j M w L D I y O X 0 m c X V v d D s s J n F 1 b 3 Q 7 U 2 V j d G l v b j E v T 1 B F Q y B T d X B w b H k v Q 2 h h b m d l Z C B U e X B l L n t D b 2 x 1 b W 4 y M z E s M j M w f S Z x d W 9 0 O y w m c X V v d D t T Z W N 0 a W 9 u M S 9 P U E V D I F N 1 c H B s e S 9 D a G F u Z 2 V k I F R 5 c G U u e 0 N v b H V t b j I z M i w y M z F 9 J n F 1 b 3 Q 7 L C Z x d W 9 0 O 1 N l Y 3 R p b 2 4 x L 0 9 Q R U M g U 3 V w c G x 5 L 0 N o Y W 5 n Z W Q g V H l w Z S 5 7 Q 2 9 s d W 1 u M j M z L D I z M n 0 m c X V v d D s s J n F 1 b 3 Q 7 U 2 V j d G l v b j E v T 1 B F Q y B T d X B w b H k v Q 2 h h b m d l Z C B U e X B l L n t D b 2 x 1 b W 4 y M z Q s M j M z f S Z x d W 9 0 O y w m c X V v d D t T Z W N 0 a W 9 u M S 9 P U E V D I F N 1 c H B s e S 9 D a G F u Z 2 V k I F R 5 c G U u e 0 N v b H V t b j I z N S w y M z R 9 J n F 1 b 3 Q 7 L C Z x d W 9 0 O 1 N l Y 3 R p b 2 4 x L 0 9 Q R U M g U 3 V w c G x 5 L 0 N o Y W 5 n Z W Q g V H l w Z S 5 7 Q 2 9 s d W 1 u M j M 2 L D I z N X 0 m c X V v d D s s J n F 1 b 3 Q 7 U 2 V j d G l v b j E v T 1 B F Q y B T d X B w b H k v Q 2 h h b m d l Z C B U e X B l L n t D b 2 x 1 b W 4 y M z c s M j M 2 f S Z x d W 9 0 O y w m c X V v d D t T Z W N 0 a W 9 u M S 9 P U E V D I F N 1 c H B s e S 9 D a G F u Z 2 V k I F R 5 c G U u e 0 N v b H V t b j I z O C w y M z d 9 J n F 1 b 3 Q 7 L C Z x d W 9 0 O 1 N l Y 3 R p b 2 4 x L 0 9 Q R U M g U 3 V w c G x 5 L 0 N o Y W 5 n Z W Q g V H l w Z S 5 7 Q 2 9 s d W 1 u M j M 5 L D I z O H 0 m c X V v d D s s J n F 1 b 3 Q 7 U 2 V j d G l v b j E v T 1 B F Q y B T d X B w b H k v Q 2 h h b m d l Z C B U e X B l L n t D b 2 x 1 b W 4 y N D A s M j M 5 f S Z x d W 9 0 O y w m c X V v d D t T Z W N 0 a W 9 u M S 9 P U E V D I F N 1 c H B s e S 9 D a G F u Z 2 V k I F R 5 c G U u e 0 N v b H V t b j I 0 M S w y N D B 9 J n F 1 b 3 Q 7 L C Z x d W 9 0 O 1 N l Y 3 R p b 2 4 x L 0 9 Q R U M g U 3 V w c G x 5 L 0 N o Y W 5 n Z W Q g V H l w Z S 5 7 Q 2 9 s d W 1 u M j Q y L D I 0 M X 0 m c X V v d D s s J n F 1 b 3 Q 7 U 2 V j d G l v b j E v T 1 B F Q y B T d X B w b H k v Q 2 h h b m d l Z C B U e X B l L n t D b 2 x 1 b W 4 y N D M s M j Q y f S Z x d W 9 0 O y w m c X V v d D t T Z W N 0 a W 9 u M S 9 P U E V D I F N 1 c H B s e S 9 D a G F u Z 2 V k I F R 5 c G U u e 0 N v b H V t b j I 0 N C w y N D N 9 J n F 1 b 3 Q 7 L C Z x d W 9 0 O 1 N l Y 3 R p b 2 4 x L 0 9 Q R U M g U 3 V w c G x 5 L 0 N o Y W 5 n Z W Q g V H l w Z S 5 7 Q 2 9 s d W 1 u M j Q 1 L D I 0 N H 0 m c X V v d D s s J n F 1 b 3 Q 7 U 2 V j d G l v b j E v T 1 B F Q y B T d X B w b H k v Q 2 h h b m d l Z C B U e X B l L n t D b 2 x 1 b W 4 y N D Y s M j Q 1 f S Z x d W 9 0 O y w m c X V v d D t T Z W N 0 a W 9 u M S 9 P U E V D I F N 1 c H B s e S 9 D a G F u Z 2 V k I F R 5 c G U u e 0 N v b H V t b j I 0 N y w y N D Z 9 J n F 1 b 3 Q 7 L C Z x d W 9 0 O 1 N l Y 3 R p b 2 4 x L 0 9 Q R U M g U 3 V w c G x 5 L 0 N o Y W 5 n Z W Q g V H l w Z S 5 7 Q 2 9 s d W 1 u M j Q 4 L D I 0 N 3 0 m c X V v d D s s J n F 1 b 3 Q 7 U 2 V j d G l v b j E v T 1 B F Q y B T d X B w b H k v Q 2 h h b m d l Z C B U e X B l L n t D b 2 x 1 b W 4 y N D k s M j Q 4 f S Z x d W 9 0 O y w m c X V v d D t T Z W N 0 a W 9 u M S 9 P U E V D I F N 1 c H B s e S 9 D a G F u Z 2 V k I F R 5 c G U u e 0 N v b H V t b j I 1 M C w y N D l 9 J n F 1 b 3 Q 7 L C Z x d W 9 0 O 1 N l Y 3 R p b 2 4 x L 0 9 Q R U M g U 3 V w c G x 5 L 0 N o Y W 5 n Z W Q g V H l w Z S 5 7 Q 2 9 s d W 1 u M j U x L D I 1 M H 0 m c X V v d D s s J n F 1 b 3 Q 7 U 2 V j d G l v b j E v T 1 B F Q y B T d X B w b H k v Q 2 h h b m d l Z C B U e X B l L n t D b 2 x 1 b W 4 y N T I s M j U x f S Z x d W 9 0 O y w m c X V v d D t T Z W N 0 a W 9 u M S 9 P U E V D I F N 1 c H B s e S 9 D a G F u Z 2 V k I F R 5 c G U u e 0 N v b H V t b j I 1 M y w y N T J 9 J n F 1 b 3 Q 7 L C Z x d W 9 0 O 1 N l Y 3 R p b 2 4 x L 0 9 Q R U M g U 3 V w c G x 5 L 0 N o Y W 5 n Z W Q g V H l w Z S 5 7 Q 2 9 s d W 1 u M j U 0 L D I 1 M 3 0 m c X V v d D s s J n F 1 b 3 Q 7 U 2 V j d G l v b j E v T 1 B F Q y B T d X B w b H k v Q 2 h h b m d l Z C B U e X B l L n t D b 2 x 1 b W 4 y N T U s M j U 0 f S Z x d W 9 0 O y w m c X V v d D t T Z W N 0 a W 9 u M S 9 P U E V D I F N 1 c H B s e S 9 D a G F u Z 2 V k I F R 5 c G U u e 0 N v b H V t b j I 1 N i w y N T V 9 J n F 1 b 3 Q 7 L C Z x d W 9 0 O 1 N l Y 3 R p b 2 4 x L 0 9 Q R U M g U 3 V w c G x 5 L 0 N o Y W 5 n Z W Q g V H l w Z S 5 7 Q 2 9 s d W 1 u M j U 3 L D I 1 N n 0 m c X V v d D s s J n F 1 b 3 Q 7 U 2 V j d G l v b j E v T 1 B F Q y B T d X B w b H k v Q 2 h h b m d l Z C B U e X B l L n t D b 2 x 1 b W 4 y N T g s M j U 3 f S Z x d W 9 0 O y w m c X V v d D t T Z W N 0 a W 9 u M S 9 P U E V D I F N 1 c H B s e S 9 D a G F u Z 2 V k I F R 5 c G U u e 0 N v b H V t b j I 1 O S w y N T h 9 J n F 1 b 3 Q 7 L C Z x d W 9 0 O 1 N l Y 3 R p b 2 4 x L 0 9 Q R U M g U 3 V w c G x 5 L 0 N o Y W 5 n Z W Q g V H l w Z S 5 7 Q 2 9 s d W 1 u M j Y w L D I 1 O X 0 m c X V v d D s s J n F 1 b 3 Q 7 U 2 V j d G l v b j E v T 1 B F Q y B T d X B w b H k v Q 2 h h b m d l Z C B U e X B l L n t D b 2 x 1 b W 4 y N j E s M j Y w f S Z x d W 9 0 O y w m c X V v d D t T Z W N 0 a W 9 u M S 9 P U E V D I F N 1 c H B s e S 9 D a G F u Z 2 V k I F R 5 c G U u e 0 N v b H V t b j I 2 M i w y N j F 9 J n F 1 b 3 Q 7 L C Z x d W 9 0 O 1 N l Y 3 R p b 2 4 x L 0 9 Q R U M g U 3 V w c G x 5 L 0 N o Y W 5 n Z W Q g V H l w Z S 5 7 Q 2 9 s d W 1 u M j Y z L D I 2 M n 0 m c X V v d D s s J n F 1 b 3 Q 7 U 2 V j d G l v b j E v T 1 B F Q y B T d X B w b H k v Q 2 h h b m d l Z C B U e X B l L n t D b 2 x 1 b W 4 y N j Q s M j Y z f S Z x d W 9 0 O y w m c X V v d D t T Z W N 0 a W 9 u M S 9 P U E V D I F N 1 c H B s e S 9 D a G F u Z 2 V k I F R 5 c G U u e 0 N v b H V t b j I 2 N S w y N j R 9 J n F 1 b 3 Q 7 L C Z x d W 9 0 O 1 N l Y 3 R p b 2 4 x L 0 9 Q R U M g U 3 V w c G x 5 L 0 N o Y W 5 n Z W Q g V H l w Z S 5 7 Q 2 9 s d W 1 u M j Y 2 L D I 2 N X 0 m c X V v d D s s J n F 1 b 3 Q 7 U 2 V j d G l v b j E v T 1 B F Q y B T d X B w b H k v Q 2 h h b m d l Z C B U e X B l L n t D b 2 x 1 b W 4 y N j c s M j Y 2 f S Z x d W 9 0 O y w m c X V v d D t T Z W N 0 a W 9 u M S 9 P U E V D I F N 1 c H B s e S 9 D a G F u Z 2 V k I F R 5 c G U u e 0 N v b H V t b j I 2 O C w y N j d 9 J n F 1 b 3 Q 7 L C Z x d W 9 0 O 1 N l Y 3 R p b 2 4 x L 0 9 Q R U M g U 3 V w c G x 5 L 0 N o Y W 5 n Z W Q g V H l w Z S 5 7 Q 2 9 s d W 1 u M j Y 5 L D I 2 O H 0 m c X V v d D s s J n F 1 b 3 Q 7 U 2 V j d G l v b j E v T 1 B F Q y B T d X B w b H k v Q 2 h h b m d l Z C B U e X B l L n t D b 2 x 1 b W 4 y N z A s M j Y 5 f S Z x d W 9 0 O y w m c X V v d D t T Z W N 0 a W 9 u M S 9 P U E V D I F N 1 c H B s e S 9 D a G F u Z 2 V k I F R 5 c G U u e 0 N v b H V t b j I 3 M S w y N z B 9 J n F 1 b 3 Q 7 L C Z x d W 9 0 O 1 N l Y 3 R p b 2 4 x L 0 9 Q R U M g U 3 V w c G x 5 L 0 N o Y W 5 n Z W Q g V H l w Z S 5 7 Q 2 9 s d W 1 u M j c y L D I 3 M X 0 m c X V v d D s s J n F 1 b 3 Q 7 U 2 V j d G l v b j E v T 1 B F Q y B T d X B w b H k v Q 2 h h b m d l Z C B U e X B l L n t D b 2 x 1 b W 4 y N z M s M j c y f S Z x d W 9 0 O y w m c X V v d D t T Z W N 0 a W 9 u M S 9 P U E V D I F N 1 c H B s e S 9 D a G F u Z 2 V k I F R 5 c G U u e 0 N v b H V t b j I 3 N C w y N z N 9 J n F 1 b 3 Q 7 L C Z x d W 9 0 O 1 N l Y 3 R p b 2 4 x L 0 9 Q R U M g U 3 V w c G x 5 L 0 N o Y W 5 n Z W Q g V H l w Z S 5 7 Q 2 9 s d W 1 u M j c 1 L D I 3 N H 0 m c X V v d D s s J n F 1 b 3 Q 7 U 2 V j d G l v b j E v T 1 B F Q y B T d X B w b H k v Q 2 h h b m d l Z C B U e X B l L n t D b 2 x 1 b W 4 y N z Y s M j c 1 f S Z x d W 9 0 O y w m c X V v d D t T Z W N 0 a W 9 u M S 9 P U E V D I F N 1 c H B s e S 9 D a G F u Z 2 V k I F R 5 c G U u e 0 N v b H V t b j I 3 N y w y N z Z 9 J n F 1 b 3 Q 7 L C Z x d W 9 0 O 1 N l Y 3 R p b 2 4 x L 0 9 Q R U M g U 3 V w c G x 5 L 0 N o Y W 5 n Z W Q g V H l w Z S 5 7 Q 2 9 s d W 1 u M j c 4 L D I 3 N 3 0 m c X V v d D s s J n F 1 b 3 Q 7 U 2 V j d G l v b j E v T 1 B F Q y B T d X B w b H k v Q 2 h h b m d l Z C B U e X B l L n t D b 2 x 1 b W 4 y N z k s M j c 4 f S Z x d W 9 0 O y w m c X V v d D t T Z W N 0 a W 9 u M S 9 P U E V D I F N 1 c H B s e S 9 D a G F u Z 2 V k I F R 5 c G U u e 0 N v b H V t b j I 4 M C w y N z l 9 J n F 1 b 3 Q 7 L C Z x d W 9 0 O 1 N l Y 3 R p b 2 4 x L 0 9 Q R U M g U 3 V w c G x 5 L 0 N o Y W 5 n Z W Q g V H l w Z S 5 7 Q 2 9 s d W 1 u M j g x L D I 4 M H 0 m c X V v d D s s J n F 1 b 3 Q 7 U 2 V j d G l v b j E v T 1 B F Q y B T d X B w b H k v Q 2 h h b m d l Z C B U e X B l L n t D b 2 x 1 b W 4 y O D I s M j g x f S Z x d W 9 0 O y w m c X V v d D t T Z W N 0 a W 9 u M S 9 P U E V D I F N 1 c H B s e S 9 D a G F u Z 2 V k I F R 5 c G U u e 0 N v b H V t b j I 4 M y w y O D J 9 J n F 1 b 3 Q 7 L C Z x d W 9 0 O 1 N l Y 3 R p b 2 4 x L 0 9 Q R U M g U 3 V w c G x 5 L 0 N o Y W 5 n Z W Q g V H l w Z S 5 7 Q 2 9 s d W 1 u M j g 0 L D I 4 M 3 0 m c X V v d D s s J n F 1 b 3 Q 7 U 2 V j d G l v b j E v T 1 B F Q y B T d X B w b H k v Q 2 h h b m d l Z C B U e X B l L n t D b 2 x 1 b W 4 y O D U s M j g 0 f S Z x d W 9 0 O y w m c X V v d D t T Z W N 0 a W 9 u M S 9 P U E V D I F N 1 c H B s e S 9 D a G F u Z 2 V k I F R 5 c G U u e 0 N v b H V t b j I 4 N i w y O D V 9 J n F 1 b 3 Q 7 L C Z x d W 9 0 O 1 N l Y 3 R p b 2 4 x L 0 9 Q R U M g U 3 V w c G x 5 L 0 N o Y W 5 n Z W Q g V H l w Z S 5 7 Q 2 9 s d W 1 u M j g 3 L D I 4 N n 0 m c X V v d D s s J n F 1 b 3 Q 7 U 2 V j d G l v b j E v T 1 B F Q y B T d X B w b H k v Q 2 h h b m d l Z C B U e X B l L n t D b 2 x 1 b W 4 y O D g s M j g 3 f S Z x d W 9 0 O y w m c X V v d D t T Z W N 0 a W 9 u M S 9 P U E V D I F N 1 c H B s e S 9 D a G F u Z 2 V k I F R 5 c G U u e 0 N v b H V t b j I 4 O S w y O D h 9 J n F 1 b 3 Q 7 L C Z x d W 9 0 O 1 N l Y 3 R p b 2 4 x L 0 9 Q R U M g U 3 V w c G x 5 L 0 N o Y W 5 n Z W Q g V H l w Z S 5 7 Q 2 9 s d W 1 u M j k w L D I 4 O X 0 m c X V v d D s s J n F 1 b 3 Q 7 U 2 V j d G l v b j E v T 1 B F Q y B T d X B w b H k v Q 2 h h b m d l Z C B U e X B l L n t D b 2 x 1 b W 4 y O T E s M j k w f S Z x d W 9 0 O y w m c X V v d D t T Z W N 0 a W 9 u M S 9 P U E V D I F N 1 c H B s e S 9 D a G F u Z 2 V k I F R 5 c G U u e 0 N v b H V t b j I 5 M i w y O T F 9 J n F 1 b 3 Q 7 L C Z x d W 9 0 O 1 N l Y 3 R p b 2 4 x L 0 9 Q R U M g U 3 V w c G x 5 L 0 N o Y W 5 n Z W Q g V H l w Z S 5 7 Q 2 9 s d W 1 u M j k z L D I 5 M n 0 m c X V v d D s s J n F 1 b 3 Q 7 U 2 V j d G l v b j E v T 1 B F Q y B T d X B w b H k v Q 2 h h b m d l Z C B U e X B l L n t D b 2 x 1 b W 4 y O T Q s M j k z f S Z x d W 9 0 O y w m c X V v d D t T Z W N 0 a W 9 u M S 9 P U E V D I F N 1 c H B s e S 9 D a G F u Z 2 V k I F R 5 c G U u e 0 N v b H V t b j I 5 N S w y O T R 9 J n F 1 b 3 Q 7 L C Z x d W 9 0 O 1 N l Y 3 R p b 2 4 x L 0 9 Q R U M g U 3 V w c G x 5 L 0 N o Y W 5 n Z W Q g V H l w Z S 5 7 Q 2 9 s d W 1 u M j k 2 L D I 5 N X 0 m c X V v d D s s J n F 1 b 3 Q 7 U 2 V j d G l v b j E v T 1 B F Q y B T d X B w b H k v Q 2 h h b m d l Z C B U e X B l L n t D b 2 x 1 b W 4 y O T c s M j k 2 f S Z x d W 9 0 O y w m c X V v d D t T Z W N 0 a W 9 u M S 9 P U E V D I F N 1 c H B s e S 9 D a G F u Z 2 V k I F R 5 c G U u e 0 N v b H V t b j I 5 O C w y O T d 9 J n F 1 b 3 Q 7 L C Z x d W 9 0 O 1 N l Y 3 R p b 2 4 x L 0 9 Q R U M g U 3 V w c G x 5 L 0 N o Y W 5 n Z W Q g V H l w Z S 5 7 Q 2 9 s d W 1 u M j k 5 L D I 5 O H 0 m c X V v d D s s J n F 1 b 3 Q 7 U 2 V j d G l v b j E v T 1 B F Q y B T d X B w b H k v Q 2 h h b m d l Z C B U e X B l L n t D b 2 x 1 b W 4 z M D A s M j k 5 f S Z x d W 9 0 O y w m c X V v d D t T Z W N 0 a W 9 u M S 9 P U E V D I F N 1 c H B s e S 9 D a G F u Z 2 V k I F R 5 c G U u e 0 N v b H V t b j M w M S w z M D B 9 J n F 1 b 3 Q 7 L C Z x d W 9 0 O 1 N l Y 3 R p b 2 4 x L 0 9 Q R U M g U 3 V w c G x 5 L 0 N o Y W 5 n Z W Q g V H l w Z S 5 7 Q 2 9 s d W 1 u M z A y L D M w M X 0 m c X V v d D s s J n F 1 b 3 Q 7 U 2 V j d G l v b j E v T 1 B F Q y B T d X B w b H k v Q 2 h h b m d l Z C B U e X B l L n t D b 2 x 1 b W 4 z M D M s M z A y f S Z x d W 9 0 O y w m c X V v d D t T Z W N 0 a W 9 u M S 9 P U E V D I F N 1 c H B s e S 9 D a G F u Z 2 V k I F R 5 c G U u e 0 N v b H V t b j M w N C w z M D N 9 J n F 1 b 3 Q 7 L C Z x d W 9 0 O 1 N l Y 3 R p b 2 4 x L 0 9 Q R U M g U 3 V w c G x 5 L 0 N o Y W 5 n Z W Q g V H l w Z S 5 7 Q 2 9 s d W 1 u M z A 1 L D M w N H 0 m c X V v d D s s J n F 1 b 3 Q 7 U 2 V j d G l v b j E v T 1 B F Q y B T d X B w b H k v Q 2 h h b m d l Z C B U e X B l L n t D b 2 x 1 b W 4 z M D Y s M z A 1 f S Z x d W 9 0 O y w m c X V v d D t T Z W N 0 a W 9 u M S 9 P U E V D I F N 1 c H B s e S 9 D a G F u Z 2 V k I F R 5 c G U u e 0 N v b H V t b j M w N y w z M D Z 9 J n F 1 b 3 Q 7 L C Z x d W 9 0 O 1 N l Y 3 R p b 2 4 x L 0 9 Q R U M g U 3 V w c G x 5 L 0 N o Y W 5 n Z W Q g V H l w Z S 5 7 Q 2 9 s d W 1 u M z A 4 L D M w N 3 0 m c X V v d D s s J n F 1 b 3 Q 7 U 2 V j d G l v b j E v T 1 B F Q y B T d X B w b H k v Q 2 h h b m d l Z C B U e X B l L n t D b 2 x 1 b W 4 z M D k s M z A 4 f S Z x d W 9 0 O y w m c X V v d D t T Z W N 0 a W 9 u M S 9 P U E V D I F N 1 c H B s e S 9 D a G F u Z 2 V k I F R 5 c G U u e 0 N v b H V t b j M x M C w z M D l 9 J n F 1 b 3 Q 7 L C Z x d W 9 0 O 1 N l Y 3 R p b 2 4 x L 0 9 Q R U M g U 3 V w c G x 5 L 0 N o Y W 5 n Z W Q g V H l w Z S 5 7 Q 2 9 s d W 1 u M z E x L D M x M H 0 m c X V v d D s s J n F 1 b 3 Q 7 U 2 V j d G l v b j E v T 1 B F Q y B T d X B w b H k v Q 2 h h b m d l Z C B U e X B l L n t D b 2 x 1 b W 4 z M T I s M z E x f S Z x d W 9 0 O y w m c X V v d D t T Z W N 0 a W 9 u M S 9 P U E V D I F N 1 c H B s e S 9 D a G F u Z 2 V k I F R 5 c G U u e 0 N v b H V t b j M x M y w z M T J 9 J n F 1 b 3 Q 7 L C Z x d W 9 0 O 1 N l Y 3 R p b 2 4 x L 0 9 Q R U M g U 3 V w c G x 5 L 0 N o Y W 5 n Z W Q g V H l w Z S 5 7 Q 2 9 s d W 1 u M z E 0 L D M x M 3 0 m c X V v d D s s J n F 1 b 3 Q 7 U 2 V j d G l v b j E v T 1 B F Q y B T d X B w b H k v Q 2 h h b m d l Z C B U e X B l L n t D b 2 x 1 b W 4 z M T U s M z E 0 f S Z x d W 9 0 O y w m c X V v d D t T Z W N 0 a W 9 u M S 9 P U E V D I F N 1 c H B s e S 9 D a G F u Z 2 V k I F R 5 c G U u e 0 N v b H V t b j M x N i w z M T V 9 J n F 1 b 3 Q 7 L C Z x d W 9 0 O 1 N l Y 3 R p b 2 4 x L 0 9 Q R U M g U 3 V w c G x 5 L 0 N o Y W 5 n Z W Q g V H l w Z S 5 7 Q 2 9 s d W 1 u M z E 3 L D M x N n 0 m c X V v d D s s J n F 1 b 3 Q 7 U 2 V j d G l v b j E v T 1 B F Q y B T d X B w b H k v Q 2 h h b m d l Z C B U e X B l L n t D b 2 x 1 b W 4 z M T g s M z E 3 f S Z x d W 9 0 O y w m c X V v d D t T Z W N 0 a W 9 u M S 9 P U E V D I F N 1 c H B s e S 9 D a G F u Z 2 V k I F R 5 c G U u e 0 N v b H V t b j M x O S w z M T h 9 J n F 1 b 3 Q 7 L C Z x d W 9 0 O 1 N l Y 3 R p b 2 4 x L 0 9 Q R U M g U 3 V w c G x 5 L 0 N o Y W 5 n Z W Q g V H l w Z S 5 7 Q 2 9 s d W 1 u M z I w L D M x O X 0 m c X V v d D s s J n F 1 b 3 Q 7 U 2 V j d G l v b j E v T 1 B F Q y B T d X B w b H k v Q 2 h h b m d l Z C B U e X B l L n t D b 2 x 1 b W 4 z M j E s M z I w f S Z x d W 9 0 O y w m c X V v d D t T Z W N 0 a W 9 u M S 9 P U E V D I F N 1 c H B s e S 9 D a G F u Z 2 V k I F R 5 c G U u e 0 N v b H V t b j M y M i w z M j F 9 J n F 1 b 3 Q 7 L C Z x d W 9 0 O 1 N l Y 3 R p b 2 4 x L 0 9 Q R U M g U 3 V w c G x 5 L 0 N o Y W 5 n Z W Q g V H l w Z S 5 7 Q 2 9 s d W 1 u M z I z L D M y M n 0 m c X V v d D s s J n F 1 b 3 Q 7 U 2 V j d G l v b j E v T 1 B F Q y B T d X B w b H k v Q 2 h h b m d l Z C B U e X B l L n t D b 2 x 1 b W 4 z M j Q s M z I z f S Z x d W 9 0 O y w m c X V v d D t T Z W N 0 a W 9 u M S 9 P U E V D I F N 1 c H B s e S 9 D a G F u Z 2 V k I F R 5 c G U u e 0 N v b H V t b j M y N S w z M j R 9 J n F 1 b 3 Q 7 L C Z x d W 9 0 O 1 N l Y 3 R p b 2 4 x L 0 9 Q R U M g U 3 V w c G x 5 L 0 N o Y W 5 n Z W Q g V H l w Z S 5 7 Q 2 9 s d W 1 u M z I 2 L D M y N X 0 m c X V v d D s s J n F 1 b 3 Q 7 U 2 V j d G l v b j E v T 1 B F Q y B T d X B w b H k v Q 2 h h b m d l Z C B U e X B l L n t D b 2 x 1 b W 4 z M j c s M z I 2 f S Z x d W 9 0 O y w m c X V v d D t T Z W N 0 a W 9 u M S 9 P U E V D I F N 1 c H B s e S 9 D a G F u Z 2 V k I F R 5 c G U u e 0 N v b H V t b j M y O C w z M j d 9 J n F 1 b 3 Q 7 L C Z x d W 9 0 O 1 N l Y 3 R p b 2 4 x L 0 9 Q R U M g U 3 V w c G x 5 L 0 N o Y W 5 n Z W Q g V H l w Z S 5 7 Q 2 9 s d W 1 u M z I 5 L D M y O H 0 m c X V v d D s s J n F 1 b 3 Q 7 U 2 V j d G l v b j E v T 1 B F Q y B T d X B w b H k v Q 2 h h b m d l Z C B U e X B l L n t D b 2 x 1 b W 4 z M z A s M z I 5 f S Z x d W 9 0 O y w m c X V v d D t T Z W N 0 a W 9 u M S 9 P U E V D I F N 1 c H B s e S 9 D a G F u Z 2 V k I F R 5 c G U u e 0 N v b H V t b j M z M S w z M z B 9 J n F 1 b 3 Q 7 L C Z x d W 9 0 O 1 N l Y 3 R p b 2 4 x L 0 9 Q R U M g U 3 V w c G x 5 L 0 N o Y W 5 n Z W Q g V H l w Z S 5 7 Q 2 9 s d W 1 u M z M y L D M z M X 0 m c X V v d D s s J n F 1 b 3 Q 7 U 2 V j d G l v b j E v T 1 B F Q y B T d X B w b H k v Q 2 h h b m d l Z C B U e X B l L n t D b 2 x 1 b W 4 z M z M s M z M y f S Z x d W 9 0 O y w m c X V v d D t T Z W N 0 a W 9 u M S 9 P U E V D I F N 1 c H B s e S 9 D a G F u Z 2 V k I F R 5 c G U u e 0 N v b H V t b j M z N C w z M z N 9 J n F 1 b 3 Q 7 L C Z x d W 9 0 O 1 N l Y 3 R p b 2 4 x L 0 9 Q R U M g U 3 V w c G x 5 L 0 N o Y W 5 n Z W Q g V H l w Z S 5 7 Q 2 9 s d W 1 u M z M 1 L D M z N H 0 m c X V v d D s s J n F 1 b 3 Q 7 U 2 V j d G l v b j E v T 1 B F Q y B T d X B w b H k v Q 2 h h b m d l Z C B U e X B l L n t D b 2 x 1 b W 4 z M z Y s M z M 1 f S Z x d W 9 0 O y w m c X V v d D t T Z W N 0 a W 9 u M S 9 P U E V D I F N 1 c H B s e S 9 D a G F u Z 2 V k I F R 5 c G U u e 0 N v b H V t b j M z N y w z M z Z 9 J n F 1 b 3 Q 7 L C Z x d W 9 0 O 1 N l Y 3 R p b 2 4 x L 0 9 Q R U M g U 3 V w c G x 5 L 0 N o Y W 5 n Z W Q g V H l w Z S 5 7 Q 2 9 s d W 1 u M z M 4 L D M z N 3 0 m c X V v d D s s J n F 1 b 3 Q 7 U 2 V j d G l v b j E v T 1 B F Q y B T d X B w b H k v Q 2 h h b m d l Z C B U e X B l L n t D b 2 x 1 b W 4 z M z k s M z M 4 f S Z x d W 9 0 O y w m c X V v d D t T Z W N 0 a W 9 u M S 9 P U E V D I F N 1 c H B s e S 9 D a G F u Z 2 V k I F R 5 c G U u e 0 N v b H V t b j M 0 M C w z M z l 9 J n F 1 b 3 Q 7 L C Z x d W 9 0 O 1 N l Y 3 R p b 2 4 x L 0 9 Q R U M g U 3 V w c G x 5 L 0 N o Y W 5 n Z W Q g V H l w Z S 5 7 Q 2 9 s d W 1 u M z Q x L D M 0 M H 0 m c X V v d D s s J n F 1 b 3 Q 7 U 2 V j d G l v b j E v T 1 B F Q y B T d X B w b H k v Q 2 h h b m d l Z C B U e X B l L n t D b 2 x 1 b W 4 z N D I s M z Q x f S Z x d W 9 0 O y w m c X V v d D t T Z W N 0 a W 9 u M S 9 P U E V D I F N 1 c H B s e S 9 D a G F u Z 2 V k I F R 5 c G U u e 0 N v b H V t b j M 0 M y w z N D J 9 J n F 1 b 3 Q 7 L C Z x d W 9 0 O 1 N l Y 3 R p b 2 4 x L 0 9 Q R U M g U 3 V w c G x 5 L 0 N o Y W 5 n Z W Q g V H l w Z S 5 7 Q 2 9 s d W 1 u M z Q 0 L D M 0 M 3 0 m c X V v d D s s J n F 1 b 3 Q 7 U 2 V j d G l v b j E v T 1 B F Q y B T d X B w b H k v Q 2 h h b m d l Z C B U e X B l L n t D b 2 x 1 b W 4 z N D U s M z Q 0 f S Z x d W 9 0 O y w m c X V v d D t T Z W N 0 a W 9 u M S 9 P U E V D I F N 1 c H B s e S 9 D a G F u Z 2 V k I F R 5 c G U u e 0 N v b H V t b j M 0 N i w z N D V 9 J n F 1 b 3 Q 7 L C Z x d W 9 0 O 1 N l Y 3 R p b 2 4 x L 0 9 Q R U M g U 3 V w c G x 5 L 0 N o Y W 5 n Z W Q g V H l w Z S 5 7 Q 2 9 s d W 1 u M z Q 3 L D M 0 N n 0 m c X V v d D s s J n F 1 b 3 Q 7 U 2 V j d G l v b j E v T 1 B F Q y B T d X B w b H k v Q 2 h h b m d l Z C B U e X B l L n t D b 2 x 1 b W 4 z N D g s M z Q 3 f S Z x d W 9 0 O y w m c X V v d D t T Z W N 0 a W 9 u M S 9 P U E V D I F N 1 c H B s e S 9 D a G F u Z 2 V k I F R 5 c G U u e 0 N v b H V t b j M 0 O S w z N D h 9 J n F 1 b 3 Q 7 L C Z x d W 9 0 O 1 N l Y 3 R p b 2 4 x L 0 9 Q R U M g U 3 V w c G x 5 L 0 N o Y W 5 n Z W Q g V H l w Z S 5 7 Q 2 9 s d W 1 u M z U w L D M 0 O X 0 m c X V v d D s s J n F 1 b 3 Q 7 U 2 V j d G l v b j E v T 1 B F Q y B T d X B w b H k v Q 2 h h b m d l Z C B U e X B l L n t D b 2 x 1 b W 4 z N T E s M z U w f S Z x d W 9 0 O y w m c X V v d D t T Z W N 0 a W 9 u M S 9 P U E V D I F N 1 c H B s e S 9 D a G F u Z 2 V k I F R 5 c G U u e 0 N v b H V t b j M 1 M i w z N T F 9 J n F 1 b 3 Q 7 L C Z x d W 9 0 O 1 N l Y 3 R p b 2 4 x L 0 9 Q R U M g U 3 V w c G x 5 L 0 N o Y W 5 n Z W Q g V H l w Z S 5 7 Q 2 9 s d W 1 u M z U z L D M 1 M n 0 m c X V v d D s s J n F 1 b 3 Q 7 U 2 V j d G l v b j E v T 1 B F Q y B T d X B w b H k v Q 2 h h b m d l Z C B U e X B l L n t D b 2 x 1 b W 4 z N T Q s M z U z f S Z x d W 9 0 O y w m c X V v d D t T Z W N 0 a W 9 u M S 9 P U E V D I F N 1 c H B s e S 9 D a G F u Z 2 V k I F R 5 c G U u e 0 N v b H V t b j M 1 N S w z N T R 9 J n F 1 b 3 Q 7 L C Z x d W 9 0 O 1 N l Y 3 R p b 2 4 x L 0 9 Q R U M g U 3 V w c G x 5 L 0 N o Y W 5 n Z W Q g V H l w Z S 5 7 Q 2 9 s d W 1 u M z U 2 L D M 1 N X 0 m c X V v d D s s J n F 1 b 3 Q 7 U 2 V j d G l v b j E v T 1 B F Q y B T d X B w b H k v Q 2 h h b m d l Z C B U e X B l L n t D b 2 x 1 b W 4 z N T c s M z U 2 f S Z x d W 9 0 O y w m c X V v d D t T Z W N 0 a W 9 u M S 9 P U E V D I F N 1 c H B s e S 9 D a G F u Z 2 V k I F R 5 c G U u e 0 N v b H V t b j M 1 O C w z N T d 9 J n F 1 b 3 Q 7 L C Z x d W 9 0 O 1 N l Y 3 R p b 2 4 x L 0 9 Q R U M g U 3 V w c G x 5 L 0 N o Y W 5 n Z W Q g V H l w Z S 5 7 Q 2 9 s d W 1 u M z U 5 L D M 1 O H 0 m c X V v d D s s J n F 1 b 3 Q 7 U 2 V j d G l v b j E v T 1 B F Q y B T d X B w b H k v Q 2 h h b m d l Z C B U e X B l L n t D b 2 x 1 b W 4 z N j A s M z U 5 f S Z x d W 9 0 O y w m c X V v d D t T Z W N 0 a W 9 u M S 9 P U E V D I F N 1 c H B s e S 9 D a G F u Z 2 V k I F R 5 c G U u e 0 N v b H V t b j M 2 M S w z N j B 9 J n F 1 b 3 Q 7 L C Z x d W 9 0 O 1 N l Y 3 R p b 2 4 x L 0 9 Q R U M g U 3 V w c G x 5 L 0 N o Y W 5 n Z W Q g V H l w Z S 5 7 Q 2 9 s d W 1 u M z Y y L D M 2 M X 0 m c X V v d D s s J n F 1 b 3 Q 7 U 2 V j d G l v b j E v T 1 B F Q y B T d X B w b H k v Q 2 h h b m d l Z C B U e X B l L n t D b 2 x 1 b W 4 z N j M s M z Y y f S Z x d W 9 0 O y w m c X V v d D t T Z W N 0 a W 9 u M S 9 P U E V D I F N 1 c H B s e S 9 D a G F u Z 2 V k I F R 5 c G U u e 0 N v b H V t b j M 2 N C w z N j N 9 J n F 1 b 3 Q 7 L C Z x d W 9 0 O 1 N l Y 3 R p b 2 4 x L 0 9 Q R U M g U 3 V w c G x 5 L 0 N o Y W 5 n Z W Q g V H l w Z S 5 7 Q 2 9 s d W 1 u M z Y 1 L D M 2 N H 0 m c X V v d D s s J n F 1 b 3 Q 7 U 2 V j d G l v b j E v T 1 B F Q y B T d X B w b H k v Q 2 h h b m d l Z C B U e X B l L n t D b 2 x 1 b W 4 z N j Y s M z Y 1 f S Z x d W 9 0 O y w m c X V v d D t T Z W N 0 a W 9 u M S 9 P U E V D I F N 1 c H B s e S 9 D a G F u Z 2 V k I F R 5 c G U u e 0 N v b H V t b j M 2 N y w z N j Z 9 J n F 1 b 3 Q 7 L C Z x d W 9 0 O 1 N l Y 3 R p b 2 4 x L 0 9 Q R U M g U 3 V w c G x 5 L 0 N o Y W 5 n Z W Q g V H l w Z S 5 7 Q 2 9 s d W 1 u M z Y 4 L D M 2 N 3 0 m c X V v d D s s J n F 1 b 3 Q 7 U 2 V j d G l v b j E v T 1 B F Q y B T d X B w b H k v Q 2 h h b m d l Z C B U e X B l L n t D b 2 x 1 b W 4 z N j k s M z Y 4 f S Z x d W 9 0 O y w m c X V v d D t T Z W N 0 a W 9 u M S 9 P U E V D I F N 1 c H B s e S 9 D a G F u Z 2 V k I F R 5 c G U u e 0 N v b H V t b j M 3 M C w z N j l 9 J n F 1 b 3 Q 7 L C Z x d W 9 0 O 1 N l Y 3 R p b 2 4 x L 0 9 Q R U M g U 3 V w c G x 5 L 0 N o Y W 5 n Z W Q g V H l w Z S 5 7 Q 2 9 s d W 1 u M z c x L D M 3 M H 0 m c X V v d D s s J n F 1 b 3 Q 7 U 2 V j d G l v b j E v T 1 B F Q y B T d X B w b H k v Q 2 h h b m d l Z C B U e X B l L n t D b 2 x 1 b W 4 z N z I s M z c x f S Z x d W 9 0 O y w m c X V v d D t T Z W N 0 a W 9 u M S 9 P U E V D I F N 1 c H B s e S 9 D a G F u Z 2 V k I F R 5 c G U u e 0 N v b H V t b j M 3 M y w z N z J 9 J n F 1 b 3 Q 7 L C Z x d W 9 0 O 1 N l Y 3 R p b 2 4 x L 0 9 Q R U M g U 3 V w c G x 5 L 0 N o Y W 5 n Z W Q g V H l w Z S 5 7 Q 2 9 s d W 1 u M z c 0 L D M 3 M 3 0 m c X V v d D s s J n F 1 b 3 Q 7 U 2 V j d G l v b j E v T 1 B F Q y B T d X B w b H k v Q 2 h h b m d l Z C B U e X B l L n t D b 2 x 1 b W 4 z N z U s M z c 0 f S Z x d W 9 0 O y w m c X V v d D t T Z W N 0 a W 9 u M S 9 P U E V D I F N 1 c H B s e S 9 D a G F u Z 2 V k I F R 5 c G U u e 0 N v b H V t b j M 3 N i w z N z V 9 J n F 1 b 3 Q 7 L C Z x d W 9 0 O 1 N l Y 3 R p b 2 4 x L 0 9 Q R U M g U 3 V w c G x 5 L 0 N o Y W 5 n Z W Q g V H l w Z S 5 7 Q 2 9 s d W 1 u M z c 3 L D M 3 N n 0 m c X V v d D s s J n F 1 b 3 Q 7 U 2 V j d G l v b j E v T 1 B F Q y B T d X B w b H k v Q 2 h h b m d l Z C B U e X B l L n t D b 2 x 1 b W 4 z N z g s M z c 3 f S Z x d W 9 0 O y w m c X V v d D t T Z W N 0 a W 9 u M S 9 P U E V D I F N 1 c H B s e S 9 D a G F u Z 2 V k I F R 5 c G U u e 0 N v b H V t b j M 3 O S w z N z h 9 J n F 1 b 3 Q 7 L C Z x d W 9 0 O 1 N l Y 3 R p b 2 4 x L 0 9 Q R U M g U 3 V w c G x 5 L 0 N o Y W 5 n Z W Q g V H l w Z S 5 7 Q 2 9 s d W 1 u M z g w L D M 3 O X 0 m c X V v d D s s J n F 1 b 3 Q 7 U 2 V j d G l v b j E v T 1 B F Q y B T d X B w b H k v Q 2 h h b m d l Z C B U e X B l L n t D b 2 x 1 b W 4 z O D E s M z g w f S Z x d W 9 0 O y w m c X V v d D t T Z W N 0 a W 9 u M S 9 P U E V D I F N 1 c H B s e S 9 D a G F u Z 2 V k I F R 5 c G U u e 0 N v b H V t b j M 4 M i w z O D F 9 J n F 1 b 3 Q 7 L C Z x d W 9 0 O 1 N l Y 3 R p b 2 4 x L 0 9 Q R U M g U 3 V w c G x 5 L 0 N o Y W 5 n Z W Q g V H l w Z S 5 7 Q 2 9 s d W 1 u M z g z L D M 4 M n 0 m c X V v d D s s J n F 1 b 3 Q 7 U 2 V j d G l v b j E v T 1 B F Q y B T d X B w b H k v Q 2 h h b m d l Z C B U e X B l L n t D b 2 x 1 b W 4 z O D Q s M z g z f S Z x d W 9 0 O y w m c X V v d D t T Z W N 0 a W 9 u M S 9 P U E V D I F N 1 c H B s e S 9 D a G F u Z 2 V k I F R 5 c G U u e 0 N v b H V t b j M 4 N S w z O D R 9 J n F 1 b 3 Q 7 L C Z x d W 9 0 O 1 N l Y 3 R p b 2 4 x L 0 9 Q R U M g U 3 V w c G x 5 L 0 N o Y W 5 n Z W Q g V H l w Z S 5 7 Q 2 9 s d W 1 u M z g 2 L D M 4 N X 0 m c X V v d D s s J n F 1 b 3 Q 7 U 2 V j d G l v b j E v T 1 B F Q y B T d X B w b H k v Q 2 h h b m d l Z C B U e X B l L n t D b 2 x 1 b W 4 z O D c s M z g 2 f S Z x d W 9 0 O y w m c X V v d D t T Z W N 0 a W 9 u M S 9 P U E V D I F N 1 c H B s e S 9 D a G F u Z 2 V k I F R 5 c G U u e 0 N v b H V t b j M 4 O C w z O D d 9 J n F 1 b 3 Q 7 L C Z x d W 9 0 O 1 N l Y 3 R p b 2 4 x L 0 9 Q R U M g U 3 V w c G x 5 L 0 N o Y W 5 n Z W Q g V H l w Z S 5 7 Q 2 9 s d W 1 u M z g 5 L D M 4 O H 0 m c X V v d D s s J n F 1 b 3 Q 7 U 2 V j d G l v b j E v T 1 B F Q y B T d X B w b H k v Q 2 h h b m d l Z C B U e X B l L n t D b 2 x 1 b W 4 z O T A s M z g 5 f S Z x d W 9 0 O y w m c X V v d D t T Z W N 0 a W 9 u M S 9 P U E V D I F N 1 c H B s e S 9 D a G F u Z 2 V k I F R 5 c G U u e 0 N v b H V t b j M 5 M S w z O T B 9 J n F 1 b 3 Q 7 L C Z x d W 9 0 O 1 N l Y 3 R p b 2 4 x L 0 9 Q R U M g U 3 V w c G x 5 L 0 N o Y W 5 n Z W Q g V H l w Z S 5 7 Q 2 9 s d W 1 u M z k y L D M 5 M X 0 m c X V v d D s s J n F 1 b 3 Q 7 U 2 V j d G l v b j E v T 1 B F Q y B T d X B w b H k v Q 2 h h b m d l Z C B U e X B l L n t D b 2 x 1 b W 4 z O T M s M z k y f S Z x d W 9 0 O y w m c X V v d D t T Z W N 0 a W 9 u M S 9 P U E V D I F N 1 c H B s e S 9 D a G F u Z 2 V k I F R 5 c G U u e 0 N v b H V t b j M 5 N C w z O T N 9 J n F 1 b 3 Q 7 L C Z x d W 9 0 O 1 N l Y 3 R p b 2 4 x L 0 9 Q R U M g U 3 V w c G x 5 L 0 N o Y W 5 n Z W Q g V H l w Z S 5 7 Q 2 9 s d W 1 u M z k 1 L D M 5 N H 0 m c X V v d D s s J n F 1 b 3 Q 7 U 2 V j d G l v b j E v T 1 B F Q y B T d X B w b H k v Q 2 h h b m d l Z C B U e X B l L n t D b 2 x 1 b W 4 z O T Y s M z k 1 f S Z x d W 9 0 O y w m c X V v d D t T Z W N 0 a W 9 u M S 9 P U E V D I F N 1 c H B s e S 9 D a G F u Z 2 V k I F R 5 c G U u e 0 N v b H V t b j M 5 N y w z O T Z 9 J n F 1 b 3 Q 7 L C Z x d W 9 0 O 1 N l Y 3 R p b 2 4 x L 0 9 Q R U M g U 3 V w c G x 5 L 0 N o Y W 5 n Z W Q g V H l w Z S 5 7 Q 2 9 s d W 1 u M z k 4 L D M 5 N 3 0 m c X V v d D s s J n F 1 b 3 Q 7 U 2 V j d G l v b j E v T 1 B F Q y B T d X B w b H k v Q 2 h h b m d l Z C B U e X B l L n t D b 2 x 1 b W 4 z O T k s M z k 4 f S Z x d W 9 0 O y w m c X V v d D t T Z W N 0 a W 9 u M S 9 P U E V D I F N 1 c H B s e S 9 D a G F u Z 2 V k I F R 5 c G U u e 0 N v b H V t b j Q w M C w z O T l 9 J n F 1 b 3 Q 7 L C Z x d W 9 0 O 1 N l Y 3 R p b 2 4 x L 0 9 Q R U M g U 3 V w c G x 5 L 0 N o Y W 5 n Z W Q g V H l w Z S 5 7 Q 2 9 s d W 1 u N D A x L D Q w M H 0 m c X V v d D s s J n F 1 b 3 Q 7 U 2 V j d G l v b j E v T 1 B F Q y B T d X B w b H k v Q 2 h h b m d l Z C B U e X B l L n t D b 2 x 1 b W 4 0 M D I s N D A x f S Z x d W 9 0 O y w m c X V v d D t T Z W N 0 a W 9 u M S 9 P U E V D I F N 1 c H B s e S 9 D a G F u Z 2 V k I F R 5 c G U u e 0 N v b H V t b j Q w M y w 0 M D J 9 J n F 1 b 3 Q 7 L C Z x d W 9 0 O 1 N l Y 3 R p b 2 4 x L 0 9 Q R U M g U 3 V w c G x 5 L 0 N o Y W 5 n Z W Q g V H l w Z S 5 7 Q 2 9 s d W 1 u N D A 0 L D Q w M 3 0 m c X V v d D s s J n F 1 b 3 Q 7 U 2 V j d G l v b j E v T 1 B F Q y B T d X B w b H k v Q 2 h h b m d l Z C B U e X B l L n t D b 2 x 1 b W 4 0 M D U s N D A 0 f S Z x d W 9 0 O y w m c X V v d D t T Z W N 0 a W 9 u M S 9 P U E V D I F N 1 c H B s e S 9 D a G F u Z 2 V k I F R 5 c G U u e 0 N v b H V t b j Q w N i w 0 M D V 9 J n F 1 b 3 Q 7 L C Z x d W 9 0 O 1 N l Y 3 R p b 2 4 x L 0 9 Q R U M g U 3 V w c G x 5 L 0 N o Y W 5 n Z W Q g V H l w Z S 5 7 Q 2 9 s d W 1 u N D A 3 L D Q w N n 0 m c X V v d D s s J n F 1 b 3 Q 7 U 2 V j d G l v b j E v T 1 B F Q y B T d X B w b H k v Q 2 h h b m d l Z C B U e X B l L n t D b 2 x 1 b W 4 0 M D g s N D A 3 f S Z x d W 9 0 O y w m c X V v d D t T Z W N 0 a W 9 u M S 9 P U E V D I F N 1 c H B s e S 9 D a G F u Z 2 V k I F R 5 c G U u e 0 N v b H V t b j Q w O S w 0 M D h 9 J n F 1 b 3 Q 7 L C Z x d W 9 0 O 1 N l Y 3 R p b 2 4 x L 0 9 Q R U M g U 3 V w c G x 5 L 0 N o Y W 5 n Z W Q g V H l w Z S 5 7 Q 2 9 s d W 1 u N D E w L D Q w O X 0 m c X V v d D s s J n F 1 b 3 Q 7 U 2 V j d G l v b j E v T 1 B F Q y B T d X B w b H k v Q 2 h h b m d l Z C B U e X B l L n t D b 2 x 1 b W 4 0 M T E s N D E w f S Z x d W 9 0 O y w m c X V v d D t T Z W N 0 a W 9 u M S 9 P U E V D I F N 1 c H B s e S 9 D a G F u Z 2 V k I F R 5 c G U u e 0 N v b H V t b j Q x M i w 0 M T F 9 J n F 1 b 3 Q 7 L C Z x d W 9 0 O 1 N l Y 3 R p b 2 4 x L 0 9 Q R U M g U 3 V w c G x 5 L 0 N o Y W 5 n Z W Q g V H l w Z S 5 7 Q 2 9 s d W 1 u N D E z L D Q x M n 0 m c X V v d D s s J n F 1 b 3 Q 7 U 2 V j d G l v b j E v T 1 B F Q y B T d X B w b H k v Q 2 h h b m d l Z C B U e X B l L n t D b 2 x 1 b W 4 0 M T Q s N D E z f S Z x d W 9 0 O y w m c X V v d D t T Z W N 0 a W 9 u M S 9 P U E V D I F N 1 c H B s e S 9 D a G F u Z 2 V k I F R 5 c G U u e 0 N v b H V t b j Q x N S w 0 M T R 9 J n F 1 b 3 Q 7 L C Z x d W 9 0 O 1 N l Y 3 R p b 2 4 x L 0 9 Q R U M g U 3 V w c G x 5 L 0 N o Y W 5 n Z W Q g V H l w Z S 5 7 Q 2 9 s d W 1 u N D E 2 L D Q x N X 0 m c X V v d D s s J n F 1 b 3 Q 7 U 2 V j d G l v b j E v T 1 B F Q y B T d X B w b H k v Q 2 h h b m d l Z C B U e X B l L n t D b 2 x 1 b W 4 0 M T c s N D E 2 f S Z x d W 9 0 O y w m c X V v d D t T Z W N 0 a W 9 u M S 9 P U E V D I F N 1 c H B s e S 9 D a G F u Z 2 V k I F R 5 c G U u e 0 N v b H V t b j Q x O C w 0 M T d 9 J n F 1 b 3 Q 7 L C Z x d W 9 0 O 1 N l Y 3 R p b 2 4 x L 0 9 Q R U M g U 3 V w c G x 5 L 0 N o Y W 5 n Z W Q g V H l w Z S 5 7 Q 2 9 s d W 1 u N D E 5 L D Q x O H 0 m c X V v d D s s J n F 1 b 3 Q 7 U 2 V j d G l v b j E v T 1 B F Q y B T d X B w b H k v Q 2 h h b m d l Z C B U e X B l L n t D b 2 x 1 b W 4 0 M j A s N D E 5 f S Z x d W 9 0 O y w m c X V v d D t T Z W N 0 a W 9 u M S 9 P U E V D I F N 1 c H B s e S 9 D a G F u Z 2 V k I F R 5 c G U u e 0 N v b H V t b j Q y M S w 0 M j B 9 J n F 1 b 3 Q 7 L C Z x d W 9 0 O 1 N l Y 3 R p b 2 4 x L 0 9 Q R U M g U 3 V w c G x 5 L 0 N o Y W 5 n Z W Q g V H l w Z S 5 7 Q 2 9 s d W 1 u N D I y L D Q y M X 0 m c X V v d D s s J n F 1 b 3 Q 7 U 2 V j d G l v b j E v T 1 B F Q y B T d X B w b H k v Q 2 h h b m d l Z C B U e X B l L n t D b 2 x 1 b W 4 0 M j M s N D I y f S Z x d W 9 0 O y w m c X V v d D t T Z W N 0 a W 9 u M S 9 P U E V D I F N 1 c H B s e S 9 D a G F u Z 2 V k I F R 5 c G U u e 0 N v b H V t b j Q y N C w 0 M j N 9 J n F 1 b 3 Q 7 L C Z x d W 9 0 O 1 N l Y 3 R p b 2 4 x L 0 9 Q R U M g U 3 V w c G x 5 L 0 N o Y W 5 n Z W Q g V H l w Z S 5 7 Q 2 9 s d W 1 u N D I 1 L D Q y N H 0 m c X V v d D s s J n F 1 b 3 Q 7 U 2 V j d G l v b j E v T 1 B F Q y B T d X B w b H k v Q 2 h h b m d l Z C B U e X B l L n t D b 2 x 1 b W 4 0 M j Y s N D I 1 f S Z x d W 9 0 O y w m c X V v d D t T Z W N 0 a W 9 u M S 9 P U E V D I F N 1 c H B s e S 9 D a G F u Z 2 V k I F R 5 c G U u e 0 N v b H V t b j Q y N y w 0 M j Z 9 J n F 1 b 3 Q 7 L C Z x d W 9 0 O 1 N l Y 3 R p b 2 4 x L 0 9 Q R U M g U 3 V w c G x 5 L 0 N o Y W 5 n Z W Q g V H l w Z S 5 7 Q 2 9 s d W 1 u N D I 4 L D Q y N 3 0 m c X V v d D s s J n F 1 b 3 Q 7 U 2 V j d G l v b j E v T 1 B F Q y B T d X B w b H k v Q 2 h h b m d l Z C B U e X B l L n t D b 2 x 1 b W 4 0 M j k s N D I 4 f S Z x d W 9 0 O y w m c X V v d D t T Z W N 0 a W 9 u M S 9 P U E V D I F N 1 c H B s e S 9 D a G F u Z 2 V k I F R 5 c G U u e 0 N v b H V t b j Q z M C w 0 M j l 9 J n F 1 b 3 Q 7 L C Z x d W 9 0 O 1 N l Y 3 R p b 2 4 x L 0 9 Q R U M g U 3 V w c G x 5 L 0 N o Y W 5 n Z W Q g V H l w Z S 5 7 Q 2 9 s d W 1 u N D M x L D Q z M H 0 m c X V v d D s s J n F 1 b 3 Q 7 U 2 V j d G l v b j E v T 1 B F Q y B T d X B w b H k v Q 2 h h b m d l Z C B U e X B l L n t D b 2 x 1 b W 4 0 M z I s N D M x f S Z x d W 9 0 O y w m c X V v d D t T Z W N 0 a W 9 u M S 9 P U E V D I F N 1 c H B s e S 9 D a G F u Z 2 V k I F R 5 c G U u e 0 N v b H V t b j Q z M y w 0 M z J 9 J n F 1 b 3 Q 7 L C Z x d W 9 0 O 1 N l Y 3 R p b 2 4 x L 0 9 Q R U M g U 3 V w c G x 5 L 0 N o Y W 5 n Z W Q g V H l w Z S 5 7 Q 2 9 s d W 1 u N D M 0 L D Q z M 3 0 m c X V v d D s s J n F 1 b 3 Q 7 U 2 V j d G l v b j E v T 1 B F Q y B T d X B w b H k v Q 2 h h b m d l Z C B U e X B l L n t D b 2 x 1 b W 4 0 M z U s N D M 0 f S Z x d W 9 0 O y w m c X V v d D t T Z W N 0 a W 9 u M S 9 P U E V D I F N 1 c H B s e S 9 D a G F u Z 2 V k I F R 5 c G U u e 0 N v b H V t b j Q z N i w 0 M z V 9 J n F 1 b 3 Q 7 L C Z x d W 9 0 O 1 N l Y 3 R p b 2 4 x L 0 9 Q R U M g U 3 V w c G x 5 L 0 N o Y W 5 n Z W Q g V H l w Z S 5 7 Q 2 9 s d W 1 u N D M 3 L D Q z N n 0 m c X V v d D s s J n F 1 b 3 Q 7 U 2 V j d G l v b j E v T 1 B F Q y B T d X B w b H k v Q 2 h h b m d l Z C B U e X B l L n t D b 2 x 1 b W 4 0 M z g s N D M 3 f S Z x d W 9 0 O y w m c X V v d D t T Z W N 0 a W 9 u M S 9 P U E V D I F N 1 c H B s e S 9 D a G F u Z 2 V k I F R 5 c G U u e 0 N v b H V t b j Q z O S w 0 M z h 9 J n F 1 b 3 Q 7 L C Z x d W 9 0 O 1 N l Y 3 R p b 2 4 x L 0 9 Q R U M g U 3 V w c G x 5 L 0 N o Y W 5 n Z W Q g V H l w Z S 5 7 Q 2 9 s d W 1 u N D Q w L D Q z O X 0 m c X V v d D s s J n F 1 b 3 Q 7 U 2 V j d G l v b j E v T 1 B F Q y B T d X B w b H k v Q 2 h h b m d l Z C B U e X B l L n t D b 2 x 1 b W 4 0 N D E s N D Q w f S Z x d W 9 0 O y w m c X V v d D t T Z W N 0 a W 9 u M S 9 P U E V D I F N 1 c H B s e S 9 D a G F u Z 2 V k I F R 5 c G U u e 0 N v b H V t b j Q 0 M i w 0 N D F 9 J n F 1 b 3 Q 7 L C Z x d W 9 0 O 1 N l Y 3 R p b 2 4 x L 0 9 Q R U M g U 3 V w c G x 5 L 0 N o Y W 5 n Z W Q g V H l w Z S 5 7 Q 2 9 s d W 1 u N D Q z L D Q 0 M n 0 m c X V v d D s s J n F 1 b 3 Q 7 U 2 V j d G l v b j E v T 1 B F Q y B T d X B w b H k v Q 2 h h b m d l Z C B U e X B l L n t D b 2 x 1 b W 4 0 N D Q s N D Q z f S Z x d W 9 0 O y w m c X V v d D t T Z W N 0 a W 9 u M S 9 P U E V D I F N 1 c H B s e S 9 D a G F u Z 2 V k I F R 5 c G U u e 0 N v b H V t b j Q 0 N S w 0 N D R 9 J n F 1 b 3 Q 7 L C Z x d W 9 0 O 1 N l Y 3 R p b 2 4 x L 0 9 Q R U M g U 3 V w c G x 5 L 0 N o Y W 5 n Z W Q g V H l w Z S 5 7 Q 2 9 s d W 1 u N D Q 2 L D Q 0 N X 0 m c X V v d D s s J n F 1 b 3 Q 7 U 2 V j d G l v b j E v T 1 B F Q y B T d X B w b H k v Q 2 h h b m d l Z C B U e X B l L n t D b 2 x 1 b W 4 0 N D c s N D Q 2 f S Z x d W 9 0 O y w m c X V v d D t T Z W N 0 a W 9 u M S 9 P U E V D I F N 1 c H B s e S 9 D a G F u Z 2 V k I F R 5 c G U u e 0 N v b H V t b j Q 0 O C w 0 N D d 9 J n F 1 b 3 Q 7 L C Z x d W 9 0 O 1 N l Y 3 R p b 2 4 x L 0 9 Q R U M g U 3 V w c G x 5 L 0 N o Y W 5 n Z W Q g V H l w Z S 5 7 Q 2 9 s d W 1 u N D Q 5 L D Q 0 O H 0 m c X V v d D s s J n F 1 b 3 Q 7 U 2 V j d G l v b j E v T 1 B F Q y B T d X B w b H k v Q 2 h h b m d l Z C B U e X B l L n t D b 2 x 1 b W 4 0 N T A s N D Q 5 f S Z x d W 9 0 O y w m c X V v d D t T Z W N 0 a W 9 u M S 9 P U E V D I F N 1 c H B s e S 9 D a G F u Z 2 V k I F R 5 c G U u e 0 N v b H V t b j Q 1 M S w 0 N T B 9 J n F 1 b 3 Q 7 L C Z x d W 9 0 O 1 N l Y 3 R p b 2 4 x L 0 9 Q R U M g U 3 V w c G x 5 L 0 N o Y W 5 n Z W Q g V H l w Z S 5 7 Q 2 9 s d W 1 u N D U y L D Q 1 M X 0 m c X V v d D s s J n F 1 b 3 Q 7 U 2 V j d G l v b j E v T 1 B F Q y B T d X B w b H k v Q 2 h h b m d l Z C B U e X B l L n t D b 2 x 1 b W 4 0 N T M s N D U y f S Z x d W 9 0 O y w m c X V v d D t T Z W N 0 a W 9 u M S 9 P U E V D I F N 1 c H B s e S 9 D a G F u Z 2 V k I F R 5 c G U u e 0 N v b H V t b j Q 1 N C w 0 N T N 9 J n F 1 b 3 Q 7 L C Z x d W 9 0 O 1 N l Y 3 R p b 2 4 x L 0 9 Q R U M g U 3 V w c G x 5 L 0 N o Y W 5 n Z W Q g V H l w Z S 5 7 Q 2 9 s d W 1 u N D U 1 L D Q 1 N H 0 m c X V v d D s s J n F 1 b 3 Q 7 U 2 V j d G l v b j E v T 1 B F Q y B T d X B w b H k v Q 2 h h b m d l Z C B U e X B l L n t D b 2 x 1 b W 4 0 N T Y s N D U 1 f S Z x d W 9 0 O y w m c X V v d D t T Z W N 0 a W 9 u M S 9 P U E V D I F N 1 c H B s e S 9 D a G F u Z 2 V k I F R 5 c G U u e 0 N v b H V t b j Q 1 N y w 0 N T Z 9 J n F 1 b 3 Q 7 L C Z x d W 9 0 O 1 N l Y 3 R p b 2 4 x L 0 9 Q R U M g U 3 V w c G x 5 L 0 N o Y W 5 n Z W Q g V H l w Z S 5 7 Q 2 9 s d W 1 u N D U 4 L D Q 1 N 3 0 m c X V v d D s s J n F 1 b 3 Q 7 U 2 V j d G l v b j E v T 1 B F Q y B T d X B w b H k v Q 2 h h b m d l Z C B U e X B l L n t D b 2 x 1 b W 4 0 N T k s N D U 4 f S Z x d W 9 0 O y w m c X V v d D t T Z W N 0 a W 9 u M S 9 P U E V D I F N 1 c H B s e S 9 D a G F u Z 2 V k I F R 5 c G U u e 0 N v b H V t b j Q 2 M C w 0 N T l 9 J n F 1 b 3 Q 7 L C Z x d W 9 0 O 1 N l Y 3 R p b 2 4 x L 0 9 Q R U M g U 3 V w c G x 5 L 0 N o Y W 5 n Z W Q g V H l w Z S 5 7 Q 2 9 s d W 1 u N D Y x L D Q 2 M H 0 m c X V v d D s s J n F 1 b 3 Q 7 U 2 V j d G l v b j E v T 1 B F Q y B T d X B w b H k v Q 2 h h b m d l Z C B U e X B l L n t D b 2 x 1 b W 4 0 N j I s N D Y x f S Z x d W 9 0 O y w m c X V v d D t T Z W N 0 a W 9 u M S 9 P U E V D I F N 1 c H B s e S 9 D a G F u Z 2 V k I F R 5 c G U u e 0 N v b H V t b j Q 2 M y w 0 N j J 9 J n F 1 b 3 Q 7 L C Z x d W 9 0 O 1 N l Y 3 R p b 2 4 x L 0 9 Q R U M g U 3 V w c G x 5 L 0 N o Y W 5 n Z W Q g V H l w Z S 5 7 Q 2 9 s d W 1 u N D Y 0 L D Q 2 M 3 0 m c X V v d D s s J n F 1 b 3 Q 7 U 2 V j d G l v b j E v T 1 B F Q y B T d X B w b H k v Q 2 h h b m d l Z C B U e X B l L n t D b 2 x 1 b W 4 0 N j U s N D Y 0 f S Z x d W 9 0 O y w m c X V v d D t T Z W N 0 a W 9 u M S 9 P U E V D I F N 1 c H B s e S 9 D a G F u Z 2 V k I F R 5 c G U u e 0 N v b H V t b j Q 2 N i w 0 N j V 9 J n F 1 b 3 Q 7 L C Z x d W 9 0 O 1 N l Y 3 R p b 2 4 x L 0 9 Q R U M g U 3 V w c G x 5 L 0 N o Y W 5 n Z W Q g V H l w Z S 5 7 Q 2 9 s d W 1 u N D Y 3 L D Q 2 N n 0 m c X V v d D s s J n F 1 b 3 Q 7 U 2 V j d G l v b j E v T 1 B F Q y B T d X B w b H k v Q 2 h h b m d l Z C B U e X B l L n t D b 2 x 1 b W 4 0 N j g s N D Y 3 f S Z x d W 9 0 O y w m c X V v d D t T Z W N 0 a W 9 u M S 9 P U E V D I F N 1 c H B s e S 9 D a G F u Z 2 V k I F R 5 c G U u e 0 N v b H V t b j Q 2 O S w 0 N j h 9 J n F 1 b 3 Q 7 L C Z x d W 9 0 O 1 N l Y 3 R p b 2 4 x L 0 9 Q R U M g U 3 V w c G x 5 L 0 N o Y W 5 n Z W Q g V H l w Z S 5 7 Q 2 9 s d W 1 u N D c w L D Q 2 O X 0 m c X V v d D s s J n F 1 b 3 Q 7 U 2 V j d G l v b j E v T 1 B F Q y B T d X B w b H k v Q 2 h h b m d l Z C B U e X B l L n t D b 2 x 1 b W 4 0 N z E s N D c w f S Z x d W 9 0 O y w m c X V v d D t T Z W N 0 a W 9 u M S 9 P U E V D I F N 1 c H B s e S 9 D a G F u Z 2 V k I F R 5 c G U u e 0 N v b H V t b j Q 3 M i w 0 N z F 9 J n F 1 b 3 Q 7 L C Z x d W 9 0 O 1 N l Y 3 R p b 2 4 x L 0 9 Q R U M g U 3 V w c G x 5 L 0 N o Y W 5 n Z W Q g V H l w Z S 5 7 Q 2 9 s d W 1 u N D c z L D Q 3 M n 0 m c X V v d D s s J n F 1 b 3 Q 7 U 2 V j d G l v b j E v T 1 B F Q y B T d X B w b H k v Q 2 h h b m d l Z C B U e X B l L n t D b 2 x 1 b W 4 0 N z Q s N D c z f S Z x d W 9 0 O y w m c X V v d D t T Z W N 0 a W 9 u M S 9 P U E V D I F N 1 c H B s e S 9 D a G F u Z 2 V k I F R 5 c G U u e 0 N v b H V t b j Q 3 N S w 0 N z R 9 J n F 1 b 3 Q 7 L C Z x d W 9 0 O 1 N l Y 3 R p b 2 4 x L 0 9 Q R U M g U 3 V w c G x 5 L 0 N o Y W 5 n Z W Q g V H l w Z S 5 7 Q 2 9 s d W 1 u N D c 2 L D Q 3 N X 0 m c X V v d D s s J n F 1 b 3 Q 7 U 2 V j d G l v b j E v T 1 B F Q y B T d X B w b H k v Q 2 h h b m d l Z C B U e X B l L n t D b 2 x 1 b W 4 0 N z c s N D c 2 f S Z x d W 9 0 O y w m c X V v d D t T Z W N 0 a W 9 u M S 9 P U E V D I F N 1 c H B s e S 9 D a G F u Z 2 V k I F R 5 c G U u e 0 N v b H V t b j Q 3 O C w 0 N z d 9 J n F 1 b 3 Q 7 L C Z x d W 9 0 O 1 N l Y 3 R p b 2 4 x L 0 9 Q R U M g U 3 V w c G x 5 L 0 N o Y W 5 n Z W Q g V H l w Z S 5 7 Q 2 9 s d W 1 u N D c 5 L D Q 3 O H 0 m c X V v d D s s J n F 1 b 3 Q 7 U 2 V j d G l v b j E v T 1 B F Q y B T d X B w b H k v Q 2 h h b m d l Z C B U e X B l L n t D b 2 x 1 b W 4 0 O D A s N D c 5 f S Z x d W 9 0 O y w m c X V v d D t T Z W N 0 a W 9 u M S 9 P U E V D I F N 1 c H B s e S 9 D a G F u Z 2 V k I F R 5 c G U u e 0 N v b H V t b j Q 4 M S w 0 O D B 9 J n F 1 b 3 Q 7 L C Z x d W 9 0 O 1 N l Y 3 R p b 2 4 x L 0 9 Q R U M g U 3 V w c G x 5 L 0 N o Y W 5 n Z W Q g V H l w Z S 5 7 Q 2 9 s d W 1 u N D g y L D Q 4 M X 0 m c X V v d D s s J n F 1 b 3 Q 7 U 2 V j d G l v b j E v T 1 B F Q y B T d X B w b H k v Q 2 h h b m d l Z C B U e X B l L n t D b 2 x 1 b W 4 0 O D M s N D g y f S Z x d W 9 0 O y w m c X V v d D t T Z W N 0 a W 9 u M S 9 P U E V D I F N 1 c H B s e S 9 D a G F u Z 2 V k I F R 5 c G U u e 0 N v b H V t b j Q 4 N C w 0 O D N 9 J n F 1 b 3 Q 7 L C Z x d W 9 0 O 1 N l Y 3 R p b 2 4 x L 0 9 Q R U M g U 3 V w c G x 5 L 0 N o Y W 5 n Z W Q g V H l w Z S 5 7 Q 2 9 s d W 1 u N D g 1 L D Q 4 N H 0 m c X V v d D s s J n F 1 b 3 Q 7 U 2 V j d G l v b j E v T 1 B F Q y B T d X B w b H k v Q 2 h h b m d l Z C B U e X B l L n t D b 2 x 1 b W 4 0 O D Y s N D g 1 f S Z x d W 9 0 O y w m c X V v d D t T Z W N 0 a W 9 u M S 9 P U E V D I F N 1 c H B s e S 9 D a G F u Z 2 V k I F R 5 c G U u e 0 N v b H V t b j Q 4 N y w 0 O D Z 9 J n F 1 b 3 Q 7 L C Z x d W 9 0 O 1 N l Y 3 R p b 2 4 x L 0 9 Q R U M g U 3 V w c G x 5 L 0 N o Y W 5 n Z W Q g V H l w Z S 5 7 Q 2 9 s d W 1 u N D g 4 L D Q 4 N 3 0 m c X V v d D s s J n F 1 b 3 Q 7 U 2 V j d G l v b j E v T 1 B F Q y B T d X B w b H k v Q 2 h h b m d l Z C B U e X B l L n t D b 2 x 1 b W 4 0 O D k s N D g 4 f S Z x d W 9 0 O y w m c X V v d D t T Z W N 0 a W 9 u M S 9 P U E V D I F N 1 c H B s e S 9 D a G F u Z 2 V k I F R 5 c G U u e 0 N v b H V t b j Q 5 M C w 0 O D l 9 J n F 1 b 3 Q 7 L C Z x d W 9 0 O 1 N l Y 3 R p b 2 4 x L 0 9 Q R U M g U 3 V w c G x 5 L 0 N o Y W 5 n Z W Q g V H l w Z S 5 7 Q 2 9 s d W 1 u N D k x L D Q 5 M H 0 m c X V v d D s s J n F 1 b 3 Q 7 U 2 V j d G l v b j E v T 1 B F Q y B T d X B w b H k v Q 2 h h b m d l Z C B U e X B l L n t D b 2 x 1 b W 4 0 O T I s N D k x f S Z x d W 9 0 O y w m c X V v d D t T Z W N 0 a W 9 u M S 9 P U E V D I F N 1 c H B s e S 9 D a G F u Z 2 V k I F R 5 c G U u e 0 N v b H V t b j Q 5 M y w 0 O T J 9 J n F 1 b 3 Q 7 L C Z x d W 9 0 O 1 N l Y 3 R p b 2 4 x L 0 9 Q R U M g U 3 V w c G x 5 L 0 N o Y W 5 n Z W Q g V H l w Z S 5 7 Q 2 9 s d W 1 u N D k 0 L D Q 5 M 3 0 m c X V v d D s s J n F 1 b 3 Q 7 U 2 V j d G l v b j E v T 1 B F Q y B T d X B w b H k v Q 2 h h b m d l Z C B U e X B l L n t D b 2 x 1 b W 4 0 O T U s N D k 0 f S Z x d W 9 0 O y w m c X V v d D t T Z W N 0 a W 9 u M S 9 P U E V D I F N 1 c H B s e S 9 D a G F u Z 2 V k I F R 5 c G U u e 0 N v b H V t b j Q 5 N i w 0 O T V 9 J n F 1 b 3 Q 7 L C Z x d W 9 0 O 1 N l Y 3 R p b 2 4 x L 0 9 Q R U M g U 3 V w c G x 5 L 0 N o Y W 5 n Z W Q g V H l w Z S 5 7 Q 2 9 s d W 1 u N D k 3 L D Q 5 N n 0 m c X V v d D s s J n F 1 b 3 Q 7 U 2 V j d G l v b j E v T 1 B F Q y B T d X B w b H k v Q 2 h h b m d l Z C B U e X B l L n t D b 2 x 1 b W 4 0 O T g s N D k 3 f S Z x d W 9 0 O y w m c X V v d D t T Z W N 0 a W 9 u M S 9 P U E V D I F N 1 c H B s e S 9 D a G F u Z 2 V k I F R 5 c G U u e 0 N v b H V t b j Q 5 O S w 0 O T h 9 J n F 1 b 3 Q 7 L C Z x d W 9 0 O 1 N l Y 3 R p b 2 4 x L 0 9 Q R U M g U 3 V w c G x 5 L 0 N o Y W 5 n Z W Q g V H l w Z S 5 7 Q 2 9 s d W 1 u N T A w L D Q 5 O X 0 m c X V v d D s s J n F 1 b 3 Q 7 U 2 V j d G l v b j E v T 1 B F Q y B T d X B w b H k v Q 2 h h b m d l Z C B U e X B l L n t D b 2 x 1 b W 4 1 M D E s N T A w f S Z x d W 9 0 O y w m c X V v d D t T Z W N 0 a W 9 u M S 9 P U E V D I F N 1 c H B s e S 9 D a G F u Z 2 V k I F R 5 c G U u e 0 N v b H V t b j U w M i w 1 M D F 9 J n F 1 b 3 Q 7 L C Z x d W 9 0 O 1 N l Y 3 R p b 2 4 x L 0 9 Q R U M g U 3 V w c G x 5 L 0 N o Y W 5 n Z W Q g V H l w Z S 5 7 Q 2 9 s d W 1 u N T A z L D U w M n 0 m c X V v d D s s J n F 1 b 3 Q 7 U 2 V j d G l v b j E v T 1 B F Q y B T d X B w b H k v Q 2 h h b m d l Z C B U e X B l L n t D b 2 x 1 b W 4 1 M D Q s N T A z f S Z x d W 9 0 O y w m c X V v d D t T Z W N 0 a W 9 u M S 9 P U E V D I F N 1 c H B s e S 9 D a G F u Z 2 V k I F R 5 c G U u e 0 N v b H V t b j U w N S w 1 M D R 9 J n F 1 b 3 Q 7 L C Z x d W 9 0 O 1 N l Y 3 R p b 2 4 x L 0 9 Q R U M g U 3 V w c G x 5 L 0 N o Y W 5 n Z W Q g V H l w Z S 5 7 Q 2 9 s d W 1 u N T A 2 L D U w N X 0 m c X V v d D s s J n F 1 b 3 Q 7 U 2 V j d G l v b j E v T 1 B F Q y B T d X B w b H k v Q 2 h h b m d l Z C B U e X B l L n t D b 2 x 1 b W 4 1 M D c s N T A 2 f S Z x d W 9 0 O y w m c X V v d D t T Z W N 0 a W 9 u M S 9 P U E V D I F N 1 c H B s e S 9 D a G F u Z 2 V k I F R 5 c G U u e 0 N v b H V t b j U w O C w 1 M D d 9 J n F 1 b 3 Q 7 L C Z x d W 9 0 O 1 N l Y 3 R p b 2 4 x L 0 9 Q R U M g U 3 V w c G x 5 L 0 N o Y W 5 n Z W Q g V H l w Z S 5 7 Q 2 9 s d W 1 u N T A 5 L D U w O H 0 m c X V v d D s s J n F 1 b 3 Q 7 U 2 V j d G l v b j E v T 1 B F Q y B T d X B w b H k v Q 2 h h b m d l Z C B U e X B l L n t D b 2 x 1 b W 4 1 M T A s N T A 5 f S Z x d W 9 0 O y w m c X V v d D t T Z W N 0 a W 9 u M S 9 P U E V D I F N 1 c H B s e S 9 D a G F u Z 2 V k I F R 5 c G U u e 0 N v b H V t b j U x M S w 1 M T B 9 J n F 1 b 3 Q 7 L C Z x d W 9 0 O 1 N l Y 3 R p b 2 4 x L 0 9 Q R U M g U 3 V w c G x 5 L 0 N o Y W 5 n Z W Q g V H l w Z S 5 7 Q 2 9 s d W 1 u N T E y L D U x M X 0 m c X V v d D s s J n F 1 b 3 Q 7 U 2 V j d G l v b j E v T 1 B F Q y B T d X B w b H k v Q 2 h h b m d l Z C B U e X B l L n t D b 2 x 1 b W 4 1 M T M s N T E y f S Z x d W 9 0 O y w m c X V v d D t T Z W N 0 a W 9 u M S 9 P U E V D I F N 1 c H B s e S 9 D a G F u Z 2 V k I F R 5 c G U u e 0 N v b H V t b j U x N C w 1 M T N 9 J n F 1 b 3 Q 7 L C Z x d W 9 0 O 1 N l Y 3 R p b 2 4 x L 0 9 Q R U M g U 3 V w c G x 5 L 0 N o Y W 5 n Z W Q g V H l w Z S 5 7 Q 2 9 s d W 1 u N T E 1 L D U x N H 0 m c X V v d D s s J n F 1 b 3 Q 7 U 2 V j d G l v b j E v T 1 B F Q y B T d X B w b H k v Q 2 h h b m d l Z C B U e X B l L n t D b 2 x 1 b W 4 1 M T Y s N T E 1 f S Z x d W 9 0 O y w m c X V v d D t T Z W N 0 a W 9 u M S 9 P U E V D I F N 1 c H B s e S 9 D a G F u Z 2 V k I F R 5 c G U u e 0 N v b H V t b j U x N y w 1 M T Z 9 J n F 1 b 3 Q 7 L C Z x d W 9 0 O 1 N l Y 3 R p b 2 4 x L 0 9 Q R U M g U 3 V w c G x 5 L 0 N o Y W 5 n Z W Q g V H l w Z S 5 7 Q 2 9 s d W 1 u N T E 4 L D U x N 3 0 m c X V v d D s s J n F 1 b 3 Q 7 U 2 V j d G l v b j E v T 1 B F Q y B T d X B w b H k v Q 2 h h b m d l Z C B U e X B l L n t D b 2 x 1 b W 4 1 M T k s N T E 4 f S Z x d W 9 0 O y w m c X V v d D t T Z W N 0 a W 9 u M S 9 P U E V D I F N 1 c H B s e S 9 D a G F u Z 2 V k I F R 5 c G U u e 0 N v b H V t b j U y M C w 1 M T l 9 J n F 1 b 3 Q 7 L C Z x d W 9 0 O 1 N l Y 3 R p b 2 4 x L 0 9 Q R U M g U 3 V w c G x 5 L 0 N o Y W 5 n Z W Q g V H l w Z S 5 7 Q 2 9 s d W 1 u N T I x L D U y M H 0 m c X V v d D s s J n F 1 b 3 Q 7 U 2 V j d G l v b j E v T 1 B F Q y B T d X B w b H k v Q 2 h h b m d l Z C B U e X B l L n t D b 2 x 1 b W 4 1 M j I s N T I x f S Z x d W 9 0 O y w m c X V v d D t T Z W N 0 a W 9 u M S 9 P U E V D I F N 1 c H B s e S 9 D a G F u Z 2 V k I F R 5 c G U u e 0 N v b H V t b j U y M y w 1 M j J 9 J n F 1 b 3 Q 7 L C Z x d W 9 0 O 1 N l Y 3 R p b 2 4 x L 0 9 Q R U M g U 3 V w c G x 5 L 0 N o Y W 5 n Z W Q g V H l w Z S 5 7 Q 2 9 s d W 1 u N T I 0 L D U y M 3 0 m c X V v d D s s J n F 1 b 3 Q 7 U 2 V j d G l v b j E v T 1 B F Q y B T d X B w b H k v Q 2 h h b m d l Z C B U e X B l L n t D b 2 x 1 b W 4 1 M j U s N T I 0 f S Z x d W 9 0 O y w m c X V v d D t T Z W N 0 a W 9 u M S 9 P U E V D I F N 1 c H B s e S 9 D a G F u Z 2 V k I F R 5 c G U u e 0 N v b H V t b j U y N i w 1 M j V 9 J n F 1 b 3 Q 7 L C Z x d W 9 0 O 1 N l Y 3 R p b 2 4 x L 0 9 Q R U M g U 3 V w c G x 5 L 0 N o Y W 5 n Z W Q g V H l w Z S 5 7 Q 2 9 s d W 1 u N T I 3 L D U y N n 0 m c X V v d D s s J n F 1 b 3 Q 7 U 2 V j d G l v b j E v T 1 B F Q y B T d X B w b H k v Q 2 h h b m d l Z C B U e X B l L n t D b 2 x 1 b W 4 1 M j g s N T I 3 f S Z x d W 9 0 O y w m c X V v d D t T Z W N 0 a W 9 u M S 9 P U E V D I F N 1 c H B s e S 9 D a G F u Z 2 V k I F R 5 c G U u e 0 N v b H V t b j U y O S w 1 M j h 9 J n F 1 b 3 Q 7 L C Z x d W 9 0 O 1 N l Y 3 R p b 2 4 x L 0 9 Q R U M g U 3 V w c G x 5 L 0 N o Y W 5 n Z W Q g V H l w Z S 5 7 Q 2 9 s d W 1 u N T M w L D U y O X 0 m c X V v d D s s J n F 1 b 3 Q 7 U 2 V j d G l v b j E v T 1 B F Q y B T d X B w b H k v Q 2 h h b m d l Z C B U e X B l L n t D b 2 x 1 b W 4 1 M z E s N T M w f S Z x d W 9 0 O y w m c X V v d D t T Z W N 0 a W 9 u M S 9 P U E V D I F N 1 c H B s e S 9 D a G F u Z 2 V k I F R 5 c G U u e 0 N v b H V t b j U z M i w 1 M z F 9 J n F 1 b 3 Q 7 L C Z x d W 9 0 O 1 N l Y 3 R p b 2 4 x L 0 9 Q R U M g U 3 V w c G x 5 L 0 N o Y W 5 n Z W Q g V H l w Z S 5 7 Q 2 9 s d W 1 u N T M z L D U z M n 0 m c X V v d D s s J n F 1 b 3 Q 7 U 2 V j d G l v b j E v T 1 B F Q y B T d X B w b H k v Q 2 h h b m d l Z C B U e X B l L n t D b 2 x 1 b W 4 1 M z Q s N T M z f S Z x d W 9 0 O y w m c X V v d D t T Z W N 0 a W 9 u M S 9 P U E V D I F N 1 c H B s e S 9 D a G F u Z 2 V k I F R 5 c G U u e 0 N v b H V t b j U z N S w 1 M z R 9 J n F 1 b 3 Q 7 L C Z x d W 9 0 O 1 N l Y 3 R p b 2 4 x L 0 9 Q R U M g U 3 V w c G x 5 L 0 N o Y W 5 n Z W Q g V H l w Z S 5 7 Q 2 9 s d W 1 u N T M 2 L D U z N X 0 m c X V v d D s s J n F 1 b 3 Q 7 U 2 V j d G l v b j E v T 1 B F Q y B T d X B w b H k v Q 2 h h b m d l Z C B U e X B l L n t D b 2 x 1 b W 4 1 M z c s N T M 2 f S Z x d W 9 0 O y w m c X V v d D t T Z W N 0 a W 9 u M S 9 P U E V D I F N 1 c H B s e S 9 D a G F u Z 2 V k I F R 5 c G U u e 0 N v b H V t b j U z O C w 1 M z d 9 J n F 1 b 3 Q 7 L C Z x d W 9 0 O 1 N l Y 3 R p b 2 4 x L 0 9 Q R U M g U 3 V w c G x 5 L 0 N o Y W 5 n Z W Q g V H l w Z S 5 7 Q 2 9 s d W 1 u N T M 5 L D U z O H 0 m c X V v d D s s J n F 1 b 3 Q 7 U 2 V j d G l v b j E v T 1 B F Q y B T d X B w b H k v Q 2 h h b m d l Z C B U e X B l L n t D b 2 x 1 b W 4 1 N D A s N T M 5 f S Z x d W 9 0 O y w m c X V v d D t T Z W N 0 a W 9 u M S 9 P U E V D I F N 1 c H B s e S 9 D a G F u Z 2 V k I F R 5 c G U u e 0 N v b H V t b j U 0 M S w 1 N D B 9 J n F 1 b 3 Q 7 L C Z x d W 9 0 O 1 N l Y 3 R p b 2 4 x L 0 9 Q R U M g U 3 V w c G x 5 L 0 N o Y W 5 n Z W Q g V H l w Z S 5 7 Q 2 9 s d W 1 u N T Q y L D U 0 M X 0 m c X V v d D s s J n F 1 b 3 Q 7 U 2 V j d G l v b j E v T 1 B F Q y B T d X B w b H k v Q 2 h h b m d l Z C B U e X B l L n t D b 2 x 1 b W 4 1 N D M s N T Q y f S Z x d W 9 0 O y w m c X V v d D t T Z W N 0 a W 9 u M S 9 P U E V D I F N 1 c H B s e S 9 D a G F u Z 2 V k I F R 5 c G U u e 0 N v b H V t b j U 0 N C w 1 N D N 9 J n F 1 b 3 Q 7 L C Z x d W 9 0 O 1 N l Y 3 R p b 2 4 x L 0 9 Q R U M g U 3 V w c G x 5 L 0 N o Y W 5 n Z W Q g V H l w Z S 5 7 Q 2 9 s d W 1 u N T Q 1 L D U 0 N H 0 m c X V v d D s s J n F 1 b 3 Q 7 U 2 V j d G l v b j E v T 1 B F Q y B T d X B w b H k v Q 2 h h b m d l Z C B U e X B l L n t D b 2 x 1 b W 4 1 N D Y s N T Q 1 f S Z x d W 9 0 O y w m c X V v d D t T Z W N 0 a W 9 u M S 9 P U E V D I F N 1 c H B s e S 9 D a G F u Z 2 V k I F R 5 c G U u e 0 N v b H V t b j U 0 N y w 1 N D Z 9 J n F 1 b 3 Q 7 L C Z x d W 9 0 O 1 N l Y 3 R p b 2 4 x L 0 9 Q R U M g U 3 V w c G x 5 L 0 N o Y W 5 n Z W Q g V H l w Z S 5 7 Q 2 9 s d W 1 u N T Q 4 L D U 0 N 3 0 m c X V v d D s s J n F 1 b 3 Q 7 U 2 V j d G l v b j E v T 1 B F Q y B T d X B w b H k v Q 2 h h b m d l Z C B U e X B l L n t D b 2 x 1 b W 4 1 N D k s N T Q 4 f S Z x d W 9 0 O y w m c X V v d D t T Z W N 0 a W 9 u M S 9 P U E V D I F N 1 c H B s e S 9 D a G F u Z 2 V k I F R 5 c G U u e 0 N v b H V t b j U 1 M C w 1 N D l 9 J n F 1 b 3 Q 7 L C Z x d W 9 0 O 1 N l Y 3 R p b 2 4 x L 0 9 Q R U M g U 3 V w c G x 5 L 0 N o Y W 5 n Z W Q g V H l w Z S 5 7 Q 2 9 s d W 1 u N T U x L D U 1 M H 0 m c X V v d D s s J n F 1 b 3 Q 7 U 2 V j d G l v b j E v T 1 B F Q y B T d X B w b H k v Q 2 h h b m d l Z C B U e X B l L n t D b 2 x 1 b W 4 1 N T I s N T U x f S Z x d W 9 0 O y w m c X V v d D t T Z W N 0 a W 9 u M S 9 P U E V D I F N 1 c H B s e S 9 D a G F u Z 2 V k I F R 5 c G U u e 0 N v b H V t b j U 1 M y w 1 N T J 9 J n F 1 b 3 Q 7 L C Z x d W 9 0 O 1 N l Y 3 R p b 2 4 x L 0 9 Q R U M g U 3 V w c G x 5 L 0 N o Y W 5 n Z W Q g V H l w Z S 5 7 Q 2 9 s d W 1 u N T U 0 L D U 1 M 3 0 m c X V v d D s s J n F 1 b 3 Q 7 U 2 V j d G l v b j E v T 1 B F Q y B T d X B w b H k v Q 2 h h b m d l Z C B U e X B l L n t D b 2 x 1 b W 4 1 N T U s N T U 0 f S Z x d W 9 0 O y w m c X V v d D t T Z W N 0 a W 9 u M S 9 P U E V D I F N 1 c H B s e S 9 D a G F u Z 2 V k I F R 5 c G U u e 0 N v b H V t b j U 1 N i w 1 N T V 9 J n F 1 b 3 Q 7 L C Z x d W 9 0 O 1 N l Y 3 R p b 2 4 x L 0 9 Q R U M g U 3 V w c G x 5 L 0 N o Y W 5 n Z W Q g V H l w Z S 5 7 Q 2 9 s d W 1 u N T U 3 L D U 1 N n 0 m c X V v d D s s J n F 1 b 3 Q 7 U 2 V j d G l v b j E v T 1 B F Q y B T d X B w b H k v Q 2 h h b m d l Z C B U e X B l L n t D b 2 x 1 b W 4 1 N T g s N T U 3 f S Z x d W 9 0 O y w m c X V v d D t T Z W N 0 a W 9 u M S 9 P U E V D I F N 1 c H B s e S 9 D a G F u Z 2 V k I F R 5 c G U u e 0 N v b H V t b j U 1 O S w 1 N T h 9 J n F 1 b 3 Q 7 L C Z x d W 9 0 O 1 N l Y 3 R p b 2 4 x L 0 9 Q R U M g U 3 V w c G x 5 L 0 N o Y W 5 n Z W Q g V H l w Z S 5 7 Q 2 9 s d W 1 u N T Y w L D U 1 O X 0 m c X V v d D s s J n F 1 b 3 Q 7 U 2 V j d G l v b j E v T 1 B F Q y B T d X B w b H k v Q 2 h h b m d l Z C B U e X B l L n t D b 2 x 1 b W 4 1 N j E s N T Y w f S Z x d W 9 0 O y w m c X V v d D t T Z W N 0 a W 9 u M S 9 P U E V D I F N 1 c H B s e S 9 D a G F u Z 2 V k I F R 5 c G U u e 0 N v b H V t b j U 2 M i w 1 N j F 9 J n F 1 b 3 Q 7 L C Z x d W 9 0 O 1 N l Y 3 R p b 2 4 x L 0 9 Q R U M g U 3 V w c G x 5 L 0 N o Y W 5 n Z W Q g V H l w Z S 5 7 Q 2 9 s d W 1 u N T Y z L D U 2 M n 0 m c X V v d D s s J n F 1 b 3 Q 7 U 2 V j d G l v b j E v T 1 B F Q y B T d X B w b H k v Q 2 h h b m d l Z C B U e X B l L n t D b 2 x 1 b W 4 1 N j Q s N T Y z f S Z x d W 9 0 O y w m c X V v d D t T Z W N 0 a W 9 u M S 9 P U E V D I F N 1 c H B s e S 9 D a G F u Z 2 V k I F R 5 c G U u e 0 N v b H V t b j U 2 N S w 1 N j R 9 J n F 1 b 3 Q 7 L C Z x d W 9 0 O 1 N l Y 3 R p b 2 4 x L 0 9 Q R U M g U 3 V w c G x 5 L 0 N o Y W 5 n Z W Q g V H l w Z S 5 7 Q 2 9 s d W 1 u N T Y 2 L D U 2 N X 0 m c X V v d D s s J n F 1 b 3 Q 7 U 2 V j d G l v b j E v T 1 B F Q y B T d X B w b H k v Q 2 h h b m d l Z C B U e X B l L n t D b 2 x 1 b W 4 1 N j c s N T Y 2 f S Z x d W 9 0 O y w m c X V v d D t T Z W N 0 a W 9 u M S 9 P U E V D I F N 1 c H B s e S 9 D a G F u Z 2 V k I F R 5 c G U u e 0 N v b H V t b j U 2 O C w 1 N j d 9 J n F 1 b 3 Q 7 L C Z x d W 9 0 O 1 N l Y 3 R p b 2 4 x L 0 9 Q R U M g U 3 V w c G x 5 L 0 N o Y W 5 n Z W Q g V H l w Z S 5 7 Q 2 9 s d W 1 u N T Y 5 L D U 2 O H 0 m c X V v d D s s J n F 1 b 3 Q 7 U 2 V j d G l v b j E v T 1 B F Q y B T d X B w b H k v Q 2 h h b m d l Z C B U e X B l L n t D b 2 x 1 b W 4 1 N z A s N T Y 5 f S Z x d W 9 0 O y w m c X V v d D t T Z W N 0 a W 9 u M S 9 P U E V D I F N 1 c H B s e S 9 D a G F u Z 2 V k I F R 5 c G U u e 0 N v b H V t b j U 3 M S w 1 N z B 9 J n F 1 b 3 Q 7 L C Z x d W 9 0 O 1 N l Y 3 R p b 2 4 x L 0 9 Q R U M g U 3 V w c G x 5 L 0 N o Y W 5 n Z W Q g V H l w Z S 5 7 Q 2 9 s d W 1 u N T c y L D U 3 M X 0 m c X V v d D s s J n F 1 b 3 Q 7 U 2 V j d G l v b j E v T 1 B F Q y B T d X B w b H k v Q 2 h h b m d l Z C B U e X B l L n t D b 2 x 1 b W 4 1 N z M s N T c y f S Z x d W 9 0 O y w m c X V v d D t T Z W N 0 a W 9 u M S 9 P U E V D I F N 1 c H B s e S 9 D a G F u Z 2 V k I F R 5 c G U u e 0 N v b H V t b j U 3 N C w 1 N z N 9 J n F 1 b 3 Q 7 L C Z x d W 9 0 O 1 N l Y 3 R p b 2 4 x L 0 9 Q R U M g U 3 V w c G x 5 L 0 N o Y W 5 n Z W Q g V H l w Z S 5 7 Q 2 9 s d W 1 u N T c 1 L D U 3 N H 0 m c X V v d D s s J n F 1 b 3 Q 7 U 2 V j d G l v b j E v T 1 B F Q y B T d X B w b H k v Q 2 h h b m d l Z C B U e X B l L n t D b 2 x 1 b W 4 1 N z Y s N T c 1 f S Z x d W 9 0 O y w m c X V v d D t T Z W N 0 a W 9 u M S 9 P U E V D I F N 1 c H B s e S 9 D a G F u Z 2 V k I F R 5 c G U u e 0 N v b H V t b j U 3 N y w 1 N z Z 9 J n F 1 b 3 Q 7 L C Z x d W 9 0 O 1 N l Y 3 R p b 2 4 x L 0 9 Q R U M g U 3 V w c G x 5 L 0 N o Y W 5 n Z W Q g V H l w Z S 5 7 Q 2 9 s d W 1 u N T c 4 L D U 3 N 3 0 m c X V v d D s s J n F 1 b 3 Q 7 U 2 V j d G l v b j E v T 1 B F Q y B T d X B w b H k v Q 2 h h b m d l Z C B U e X B l L n t D b 2 x 1 b W 4 1 N z k s N T c 4 f S Z x d W 9 0 O y w m c X V v d D t T Z W N 0 a W 9 u M S 9 P U E V D I F N 1 c H B s e S 9 D a G F u Z 2 V k I F R 5 c G U u e 0 N v b H V t b j U 4 M C w 1 N z l 9 J n F 1 b 3 Q 7 L C Z x d W 9 0 O 1 N l Y 3 R p b 2 4 x L 0 9 Q R U M g U 3 V w c G x 5 L 0 N o Y W 5 n Z W Q g V H l w Z S 5 7 Q 2 9 s d W 1 u N T g x L D U 4 M H 0 m c X V v d D s s J n F 1 b 3 Q 7 U 2 V j d G l v b j E v T 1 B F Q y B T d X B w b H k v Q 2 h h b m d l Z C B U e X B l L n t D b 2 x 1 b W 4 1 O D I s N T g x f S Z x d W 9 0 O y w m c X V v d D t T Z W N 0 a W 9 u M S 9 P U E V D I F N 1 c H B s e S 9 D a G F u Z 2 V k I F R 5 c G U u e 0 N v b H V t b j U 4 M y w 1 O D J 9 J n F 1 b 3 Q 7 L C Z x d W 9 0 O 1 N l Y 3 R p b 2 4 x L 0 9 Q R U M g U 3 V w c G x 5 L 0 N o Y W 5 n Z W Q g V H l w Z S 5 7 Q 2 9 s d W 1 u N T g 0 L D U 4 M 3 0 m c X V v d D s s J n F 1 b 3 Q 7 U 2 V j d G l v b j E v T 1 B F Q y B T d X B w b H k v Q 2 h h b m d l Z C B U e X B l L n t D b 2 x 1 b W 4 1 O D U s N T g 0 f S Z x d W 9 0 O y w m c X V v d D t T Z W N 0 a W 9 u M S 9 P U E V D I F N 1 c H B s e S 9 D a G F u Z 2 V k I F R 5 c G U u e 0 N v b H V t b j U 4 N i w 1 O D V 9 J n F 1 b 3 Q 7 L C Z x d W 9 0 O 1 N l Y 3 R p b 2 4 x L 0 9 Q R U M g U 3 V w c G x 5 L 0 N o Y W 5 n Z W Q g V H l w Z S 5 7 Q 2 9 s d W 1 u N T g 3 L D U 4 N n 0 m c X V v d D s s J n F 1 b 3 Q 7 U 2 V j d G l v b j E v T 1 B F Q y B T d X B w b H k v Q 2 h h b m d l Z C B U e X B l L n t D b 2 x 1 b W 4 1 O D g s N T g 3 f S Z x d W 9 0 O y w m c X V v d D t T Z W N 0 a W 9 u M S 9 P U E V D I F N 1 c H B s e S 9 D a G F u Z 2 V k I F R 5 c G U u e 0 N v b H V t b j U 4 O S w 1 O D h 9 J n F 1 b 3 Q 7 L C Z x d W 9 0 O 1 N l Y 3 R p b 2 4 x L 0 9 Q R U M g U 3 V w c G x 5 L 0 N o Y W 5 n Z W Q g V H l w Z S 5 7 Q 2 9 s d W 1 u N T k w L D U 4 O X 0 m c X V v d D s s J n F 1 b 3 Q 7 U 2 V j d G l v b j E v T 1 B F Q y B T d X B w b H k v Q 2 h h b m d l Z C B U e X B l L n t D b 2 x 1 b W 4 1 O T E s N T k w f S Z x d W 9 0 O y w m c X V v d D t T Z W N 0 a W 9 u M S 9 P U E V D I F N 1 c H B s e S 9 D a G F u Z 2 V k I F R 5 c G U u e 0 N v b H V t b j U 5 M i w 1 O T F 9 J n F 1 b 3 Q 7 L C Z x d W 9 0 O 1 N l Y 3 R p b 2 4 x L 0 9 Q R U M g U 3 V w c G x 5 L 0 N o Y W 5 n Z W Q g V H l w Z S 5 7 Q 2 9 s d W 1 u N T k z L D U 5 M n 0 m c X V v d D s s J n F 1 b 3 Q 7 U 2 V j d G l v b j E v T 1 B F Q y B T d X B w b H k v Q 2 h h b m d l Z C B U e X B l L n t D b 2 x 1 b W 4 1 O T Q s N T k z f S Z x d W 9 0 O y w m c X V v d D t T Z W N 0 a W 9 u M S 9 P U E V D I F N 1 c H B s e S 9 D a G F u Z 2 V k I F R 5 c G U u e 0 N v b H V t b j U 5 N S w 1 O T R 9 J n F 1 b 3 Q 7 L C Z x d W 9 0 O 1 N l Y 3 R p b 2 4 x L 0 9 Q R U M g U 3 V w c G x 5 L 0 N o Y W 5 n Z W Q g V H l w Z S 5 7 Q 2 9 s d W 1 u N T k 2 L D U 5 N X 0 m c X V v d D s s J n F 1 b 3 Q 7 U 2 V j d G l v b j E v T 1 B F Q y B T d X B w b H k v Q 2 h h b m d l Z C B U e X B l L n t D b 2 x 1 b W 4 1 O T c s N T k 2 f S Z x d W 9 0 O y w m c X V v d D t T Z W N 0 a W 9 u M S 9 P U E V D I F N 1 c H B s e S 9 D a G F u Z 2 V k I F R 5 c G U u e 0 N v b H V t b j U 5 O C w 1 O T d 9 J n F 1 b 3 Q 7 L C Z x d W 9 0 O 1 N l Y 3 R p b 2 4 x L 0 9 Q R U M g U 3 V w c G x 5 L 0 N o Y W 5 n Z W Q g V H l w Z S 5 7 Q 2 9 s d W 1 u N T k 5 L D U 5 O H 0 m c X V v d D s s J n F 1 b 3 Q 7 U 2 V j d G l v b j E v T 1 B F Q y B T d X B w b H k v Q 2 h h b m d l Z C B U e X B l L n t D b 2 x 1 b W 4 2 M D A s N T k 5 f S Z x d W 9 0 O y w m c X V v d D t T Z W N 0 a W 9 u M S 9 P U E V D I F N 1 c H B s e S 9 D a G F u Z 2 V k I F R 5 c G U u e 0 N v b H V t b j Y w M S w 2 M D B 9 J n F 1 b 3 Q 7 L C Z x d W 9 0 O 1 N l Y 3 R p b 2 4 x L 0 9 Q R U M g U 3 V w c G x 5 L 0 N o Y W 5 n Z W Q g V H l w Z S 5 7 Q 2 9 s d W 1 u N j A y L D Y w M X 0 m c X V v d D s s J n F 1 b 3 Q 7 U 2 V j d G l v b j E v T 1 B F Q y B T d X B w b H k v Q 2 h h b m d l Z C B U e X B l L n t D b 2 x 1 b W 4 2 M D M s N j A y f S Z x d W 9 0 O y w m c X V v d D t T Z W N 0 a W 9 u M S 9 P U E V D I F N 1 c H B s e S 9 D a G F u Z 2 V k I F R 5 c G U u e 0 N v b H V t b j Y w N C w 2 M D N 9 J n F 1 b 3 Q 7 L C Z x d W 9 0 O 1 N l Y 3 R p b 2 4 x L 0 9 Q R U M g U 3 V w c G x 5 L 0 N o Y W 5 n Z W Q g V H l w Z S 5 7 Q 2 9 s d W 1 u N j A 1 L D Y w N H 0 m c X V v d D s s J n F 1 b 3 Q 7 U 2 V j d G l v b j E v T 1 B F Q y B T d X B w b H k v Q 2 h h b m d l Z C B U e X B l L n t D b 2 x 1 b W 4 2 M D Y s N j A 1 f S Z x d W 9 0 O y w m c X V v d D t T Z W N 0 a W 9 u M S 9 P U E V D I F N 1 c H B s e S 9 D a G F u Z 2 V k I F R 5 c G U u e 0 N v b H V t b j Y w N y w 2 M D Z 9 J n F 1 b 3 Q 7 L C Z x d W 9 0 O 1 N l Y 3 R p b 2 4 x L 0 9 Q R U M g U 3 V w c G x 5 L 0 N o Y W 5 n Z W Q g V H l w Z S 5 7 Q 2 9 s d W 1 u N j A 4 L D Y w N 3 0 m c X V v d D s s J n F 1 b 3 Q 7 U 2 V j d G l v b j E v T 1 B F Q y B T d X B w b H k v Q 2 h h b m d l Z C B U e X B l L n t D b 2 x 1 b W 4 2 M D k s N j A 4 f S Z x d W 9 0 O y w m c X V v d D t T Z W N 0 a W 9 u M S 9 P U E V D I F N 1 c H B s e S 9 D a G F u Z 2 V k I F R 5 c G U u e 0 N v b H V t b j Y x M C w 2 M D l 9 J n F 1 b 3 Q 7 L C Z x d W 9 0 O 1 N l Y 3 R p b 2 4 x L 0 9 Q R U M g U 3 V w c G x 5 L 0 N o Y W 5 n Z W Q g V H l w Z S 5 7 Q 2 9 s d W 1 u N j E x L D Y x M H 0 m c X V v d D s s J n F 1 b 3 Q 7 U 2 V j d G l v b j E v T 1 B F Q y B T d X B w b H k v Q 2 h h b m d l Z C B U e X B l L n t D b 2 x 1 b W 4 2 M T I s N j E x f S Z x d W 9 0 O y w m c X V v d D t T Z W N 0 a W 9 u M S 9 P U E V D I F N 1 c H B s e S 9 D a G F u Z 2 V k I F R 5 c G U u e 0 N v b H V t b j Y x M y w 2 M T J 9 J n F 1 b 3 Q 7 L C Z x d W 9 0 O 1 N l Y 3 R p b 2 4 x L 0 9 Q R U M g U 3 V w c G x 5 L 0 N o Y W 5 n Z W Q g V H l w Z S 5 7 Q 2 9 s d W 1 u N j E 0 L D Y x M 3 0 m c X V v d D s s J n F 1 b 3 Q 7 U 2 V j d G l v b j E v T 1 B F Q y B T d X B w b H k v Q 2 h h b m d l Z C B U e X B l L n t D b 2 x 1 b W 4 2 M T U s N j E 0 f S Z x d W 9 0 O y w m c X V v d D t T Z W N 0 a W 9 u M S 9 P U E V D I F N 1 c H B s e S 9 D a G F u Z 2 V k I F R 5 c G U u e 0 N v b H V t b j Y x N i w 2 M T V 9 J n F 1 b 3 Q 7 L C Z x d W 9 0 O 1 N l Y 3 R p b 2 4 x L 0 9 Q R U M g U 3 V w c G x 5 L 0 N o Y W 5 n Z W Q g V H l w Z S 5 7 Q 2 9 s d W 1 u N j E 3 L D Y x N n 0 m c X V v d D s s J n F 1 b 3 Q 7 U 2 V j d G l v b j E v T 1 B F Q y B T d X B w b H k v Q 2 h h b m d l Z C B U e X B l L n t D b 2 x 1 b W 4 2 M T g s N j E 3 f S Z x d W 9 0 O y w m c X V v d D t T Z W N 0 a W 9 u M S 9 P U E V D I F N 1 c H B s e S 9 D a G F u Z 2 V k I F R 5 c G U u e 0 N v b H V t b j Y x O S w 2 M T h 9 J n F 1 b 3 Q 7 L C Z x d W 9 0 O 1 N l Y 3 R p b 2 4 x L 0 9 Q R U M g U 3 V w c G x 5 L 0 N o Y W 5 n Z W Q g V H l w Z S 5 7 Q 2 9 s d W 1 u N j I w L D Y x O X 0 m c X V v d D s s J n F 1 b 3 Q 7 U 2 V j d G l v b j E v T 1 B F Q y B T d X B w b H k v Q 2 h h b m d l Z C B U e X B l L n t D b 2 x 1 b W 4 2 M j E s N j I w f S Z x d W 9 0 O y w m c X V v d D t T Z W N 0 a W 9 u M S 9 P U E V D I F N 1 c H B s e S 9 D a G F u Z 2 V k I F R 5 c G U u e 0 N v b H V t b j Y y M i w 2 M j F 9 J n F 1 b 3 Q 7 L C Z x d W 9 0 O 1 N l Y 3 R p b 2 4 x L 0 9 Q R U M g U 3 V w c G x 5 L 0 N o Y W 5 n Z W Q g V H l w Z S 5 7 Q 2 9 s d W 1 u N j I z L D Y y M n 0 m c X V v d D s s J n F 1 b 3 Q 7 U 2 V j d G l v b j E v T 1 B F Q y B T d X B w b H k v Q 2 h h b m d l Z C B U e X B l L n t D b 2 x 1 b W 4 2 M j Q s N j I z f S Z x d W 9 0 O y w m c X V v d D t T Z W N 0 a W 9 u M S 9 P U E V D I F N 1 c H B s e S 9 D a G F u Z 2 V k I F R 5 c G U u e 0 N v b H V t b j Y y N S w 2 M j R 9 J n F 1 b 3 Q 7 L C Z x d W 9 0 O 1 N l Y 3 R p b 2 4 x L 0 9 Q R U M g U 3 V w c G x 5 L 0 N o Y W 5 n Z W Q g V H l w Z S 5 7 Q 2 9 s d W 1 u N j I 2 L D Y y N X 0 m c X V v d D s s J n F 1 b 3 Q 7 U 2 V j d G l v b j E v T 1 B F Q y B T d X B w b H k v Q 2 h h b m d l Z C B U e X B l L n t D b 2 x 1 b W 4 2 M j c s N j I 2 f S Z x d W 9 0 O y w m c X V v d D t T Z W N 0 a W 9 u M S 9 P U E V D I F N 1 c H B s e S 9 D a G F u Z 2 V k I F R 5 c G U u e 0 N v b H V t b j Y y O C w 2 M j d 9 J n F 1 b 3 Q 7 L C Z x d W 9 0 O 1 N l Y 3 R p b 2 4 x L 0 9 Q R U M g U 3 V w c G x 5 L 0 N o Y W 5 n Z W Q g V H l w Z S 5 7 Q 2 9 s d W 1 u N j I 5 L D Y y O H 0 m c X V v d D s s J n F 1 b 3 Q 7 U 2 V j d G l v b j E v T 1 B F Q y B T d X B w b H k v Q 2 h h b m d l Z C B U e X B l L n t D b 2 x 1 b W 4 2 M z A s N j I 5 f S Z x d W 9 0 O y w m c X V v d D t T Z W N 0 a W 9 u M S 9 P U E V D I F N 1 c H B s e S 9 D a G F u Z 2 V k I F R 5 c G U u e 0 N v b H V t b j Y z M S w 2 M z B 9 J n F 1 b 3 Q 7 L C Z x d W 9 0 O 1 N l Y 3 R p b 2 4 x L 0 9 Q R U M g U 3 V w c G x 5 L 0 N o Y W 5 n Z W Q g V H l w Z S 5 7 Q 2 9 s d W 1 u N j M y L D Y z M X 0 m c X V v d D s s J n F 1 b 3 Q 7 U 2 V j d G l v b j E v T 1 B F Q y B T d X B w b H k v Q 2 h h b m d l Z C B U e X B l L n t D b 2 x 1 b W 4 2 M z M s N j M y f S Z x d W 9 0 O y w m c X V v d D t T Z W N 0 a W 9 u M S 9 P U E V D I F N 1 c H B s e S 9 D a G F u Z 2 V k I F R 5 c G U u e 0 N v b H V t b j Y z N C w 2 M z N 9 J n F 1 b 3 Q 7 L C Z x d W 9 0 O 1 N l Y 3 R p b 2 4 x L 0 9 Q R U M g U 3 V w c G x 5 L 0 N o Y W 5 n Z W Q g V H l w Z S 5 7 Q 2 9 s d W 1 u N j M 1 L D Y z N H 0 m c X V v d D s s J n F 1 b 3 Q 7 U 2 V j d G l v b j E v T 1 B F Q y B T d X B w b H k v Q 2 h h b m d l Z C B U e X B l L n t D b 2 x 1 b W 4 2 M z Y s N j M 1 f S Z x d W 9 0 O y w m c X V v d D t T Z W N 0 a W 9 u M S 9 P U E V D I F N 1 c H B s e S 9 D a G F u Z 2 V k I F R 5 c G U u e 0 N v b H V t b j Y z N y w 2 M z Z 9 J n F 1 b 3 Q 7 L C Z x d W 9 0 O 1 N l Y 3 R p b 2 4 x L 0 9 Q R U M g U 3 V w c G x 5 L 0 N o Y W 5 n Z W Q g V H l w Z S 5 7 Q 2 9 s d W 1 u N j M 4 L D Y z N 3 0 m c X V v d D s s J n F 1 b 3 Q 7 U 2 V j d G l v b j E v T 1 B F Q y B T d X B w b H k v Q 2 h h b m d l Z C B U e X B l L n t D b 2 x 1 b W 4 2 M z k s N j M 4 f S Z x d W 9 0 O y w m c X V v d D t T Z W N 0 a W 9 u M S 9 P U E V D I F N 1 c H B s e S 9 D a G F u Z 2 V k I F R 5 c G U u e 0 N v b H V t b j Y 0 M C w 2 M z l 9 J n F 1 b 3 Q 7 L C Z x d W 9 0 O 1 N l Y 3 R p b 2 4 x L 0 9 Q R U M g U 3 V w c G x 5 L 0 N o Y W 5 n Z W Q g V H l w Z S 5 7 Q 2 9 s d W 1 u N j Q x L D Y 0 M H 0 m c X V v d D s s J n F 1 b 3 Q 7 U 2 V j d G l v b j E v T 1 B F Q y B T d X B w b H k v Q 2 h h b m d l Z C B U e X B l L n t D b 2 x 1 b W 4 2 N D I s N j Q x f S Z x d W 9 0 O y w m c X V v d D t T Z W N 0 a W 9 u M S 9 P U E V D I F N 1 c H B s e S 9 D a G F u Z 2 V k I F R 5 c G U u e 0 N v b H V t b j Y 0 M y w 2 N D J 9 J n F 1 b 3 Q 7 L C Z x d W 9 0 O 1 N l Y 3 R p b 2 4 x L 0 9 Q R U M g U 3 V w c G x 5 L 0 N o Y W 5 n Z W Q g V H l w Z S 5 7 Q 2 9 s d W 1 u N j Q 0 L D Y 0 M 3 0 m c X V v d D s s J n F 1 b 3 Q 7 U 2 V j d G l v b j E v T 1 B F Q y B T d X B w b H k v Q 2 h h b m d l Z C B U e X B l L n t D b 2 x 1 b W 4 2 N D U s N j Q 0 f S Z x d W 9 0 O y w m c X V v d D t T Z W N 0 a W 9 u M S 9 P U E V D I F N 1 c H B s e S 9 D a G F u Z 2 V k I F R 5 c G U u e 0 N v b H V t b j Y 0 N i w 2 N D V 9 J n F 1 b 3 Q 7 L C Z x d W 9 0 O 1 N l Y 3 R p b 2 4 x L 0 9 Q R U M g U 3 V w c G x 5 L 0 N o Y W 5 n Z W Q g V H l w Z S 5 7 Q 2 9 s d W 1 u N j Q 3 L D Y 0 N n 0 m c X V v d D s s J n F 1 b 3 Q 7 U 2 V j d G l v b j E v T 1 B F Q y B T d X B w b H k v Q 2 h h b m d l Z C B U e X B l L n t D b 2 x 1 b W 4 2 N D g s N j Q 3 f S Z x d W 9 0 O y w m c X V v d D t T Z W N 0 a W 9 u M S 9 P U E V D I F N 1 c H B s e S 9 D a G F u Z 2 V k I F R 5 c G U u e 0 N v b H V t b j Y 0 O S w 2 N D h 9 J n F 1 b 3 Q 7 L C Z x d W 9 0 O 1 N l Y 3 R p b 2 4 x L 0 9 Q R U M g U 3 V w c G x 5 L 0 N o Y W 5 n Z W Q g V H l w Z S 5 7 Q 2 9 s d W 1 u N j U w L D Y 0 O X 0 m c X V v d D s s J n F 1 b 3 Q 7 U 2 V j d G l v b j E v T 1 B F Q y B T d X B w b H k v Q 2 h h b m d l Z C B U e X B l L n t D b 2 x 1 b W 4 2 N T E s N j U w f S Z x d W 9 0 O y w m c X V v d D t T Z W N 0 a W 9 u M S 9 P U E V D I F N 1 c H B s e S 9 D a G F u Z 2 V k I F R 5 c G U u e 0 N v b H V t b j Y 1 M i w 2 N T F 9 J n F 1 b 3 Q 7 L C Z x d W 9 0 O 1 N l Y 3 R p b 2 4 x L 0 9 Q R U M g U 3 V w c G x 5 L 0 N o Y W 5 n Z W Q g V H l w Z S 5 7 Q 2 9 s d W 1 u N j U z L D Y 1 M n 0 m c X V v d D s s J n F 1 b 3 Q 7 U 2 V j d G l v b j E v T 1 B F Q y B T d X B w b H k v Q 2 h h b m d l Z C B U e X B l L n t D b 2 x 1 b W 4 2 N T Q s N j U z f S Z x d W 9 0 O y w m c X V v d D t T Z W N 0 a W 9 u M S 9 P U E V D I F N 1 c H B s e S 9 D a G F u Z 2 V k I F R 5 c G U u e 0 N v b H V t b j Y 1 N S w 2 N T R 9 J n F 1 b 3 Q 7 L C Z x d W 9 0 O 1 N l Y 3 R p b 2 4 x L 0 9 Q R U M g U 3 V w c G x 5 L 0 N o Y W 5 n Z W Q g V H l w Z S 5 7 Q 2 9 s d W 1 u N j U 2 L D Y 1 N X 0 m c X V v d D s s J n F 1 b 3 Q 7 U 2 V j d G l v b j E v T 1 B F Q y B T d X B w b H k v Q 2 h h b m d l Z C B U e X B l L n t D b 2 x 1 b W 4 2 N T c s N j U 2 f S Z x d W 9 0 O y w m c X V v d D t T Z W N 0 a W 9 u M S 9 P U E V D I F N 1 c H B s e S 9 D a G F u Z 2 V k I F R 5 c G U u e 0 N v b H V t b j Y 1 O C w 2 N T d 9 J n F 1 b 3 Q 7 L C Z x d W 9 0 O 1 N l Y 3 R p b 2 4 x L 0 9 Q R U M g U 3 V w c G x 5 L 0 N o Y W 5 n Z W Q g V H l w Z S 5 7 Q 2 9 s d W 1 u N j U 5 L D Y 1 O H 0 m c X V v d D s s J n F 1 b 3 Q 7 U 2 V j d G l v b j E v T 1 B F Q y B T d X B w b H k v Q 2 h h b m d l Z C B U e X B l L n t D b 2 x 1 b W 4 2 N j A s N j U 5 f S Z x d W 9 0 O y w m c X V v d D t T Z W N 0 a W 9 u M S 9 P U E V D I F N 1 c H B s e S 9 D a G F u Z 2 V k I F R 5 c G U u e 0 N v b H V t b j Y 2 M S w 2 N j B 9 J n F 1 b 3 Q 7 L C Z x d W 9 0 O 1 N l Y 3 R p b 2 4 x L 0 9 Q R U M g U 3 V w c G x 5 L 0 N o Y W 5 n Z W Q g V H l w Z S 5 7 Q 2 9 s d W 1 u N j Y y L D Y 2 M X 0 m c X V v d D s s J n F 1 b 3 Q 7 U 2 V j d G l v b j E v T 1 B F Q y B T d X B w b H k v Q 2 h h b m d l Z C B U e X B l L n t D b 2 x 1 b W 4 2 N j M s N j Y y f S Z x d W 9 0 O y w m c X V v d D t T Z W N 0 a W 9 u M S 9 P U E V D I F N 1 c H B s e S 9 D a G F u Z 2 V k I F R 5 c G U u e 0 N v b H V t b j Y 2 N C w 2 N j N 9 J n F 1 b 3 Q 7 L C Z x d W 9 0 O 1 N l Y 3 R p b 2 4 x L 0 9 Q R U M g U 3 V w c G x 5 L 0 N o Y W 5 n Z W Q g V H l w Z S 5 7 Q 2 9 s d W 1 u N j Y 1 L D Y 2 N H 0 m c X V v d D s s J n F 1 b 3 Q 7 U 2 V j d G l v b j E v T 1 B F Q y B T d X B w b H k v Q 2 h h b m d l Z C B U e X B l L n t D b 2 x 1 b W 4 2 N j Y s N j Y 1 f S Z x d W 9 0 O y w m c X V v d D t T Z W N 0 a W 9 u M S 9 P U E V D I F N 1 c H B s e S 9 D a G F u Z 2 V k I F R 5 c G U u e 0 N v b H V t b j Y 2 N y w 2 N j Z 9 J n F 1 b 3 Q 7 L C Z x d W 9 0 O 1 N l Y 3 R p b 2 4 x L 0 9 Q R U M g U 3 V w c G x 5 L 0 N o Y W 5 n Z W Q g V H l w Z S 5 7 Q 2 9 s d W 1 u N j Y 4 L D Y 2 N 3 0 m c X V v d D s s J n F 1 b 3 Q 7 U 2 V j d G l v b j E v T 1 B F Q y B T d X B w b H k v Q 2 h h b m d l Z C B U e X B l L n t D b 2 x 1 b W 4 2 N j k s N j Y 4 f S Z x d W 9 0 O y w m c X V v d D t T Z W N 0 a W 9 u M S 9 P U E V D I F N 1 c H B s e S 9 D a G F u Z 2 V k I F R 5 c G U u e 0 N v b H V t b j Y 3 M C w 2 N j l 9 J n F 1 b 3 Q 7 L C Z x d W 9 0 O 1 N l Y 3 R p b 2 4 x L 0 9 Q R U M g U 3 V w c G x 5 L 0 N o Y W 5 n Z W Q g V H l w Z S 5 7 Q 2 9 s d W 1 u N j c x L D Y 3 M H 0 m c X V v d D s s J n F 1 b 3 Q 7 U 2 V j d G l v b j E v T 1 B F Q y B T d X B w b H k v Q 2 h h b m d l Z C B U e X B l L n t D b 2 x 1 b W 4 2 N z I s N j c x f S Z x d W 9 0 O y w m c X V v d D t T Z W N 0 a W 9 u M S 9 P U E V D I F N 1 c H B s e S 9 D a G F u Z 2 V k I F R 5 c G U u e 0 N v b H V t b j Y 3 M y w 2 N z J 9 J n F 1 b 3 Q 7 L C Z x d W 9 0 O 1 N l Y 3 R p b 2 4 x L 0 9 Q R U M g U 3 V w c G x 5 L 0 N o Y W 5 n Z W Q g V H l w Z S 5 7 Q 2 9 s d W 1 u N j c 0 L D Y 3 M 3 0 m c X V v d D s s J n F 1 b 3 Q 7 U 2 V j d G l v b j E v T 1 B F Q y B T d X B w b H k v Q 2 h h b m d l Z C B U e X B l L n t D b 2 x 1 b W 4 2 N z U s N j c 0 f S Z x d W 9 0 O y w m c X V v d D t T Z W N 0 a W 9 u M S 9 P U E V D I F N 1 c H B s e S 9 D a G F u Z 2 V k I F R 5 c G U u e 0 N v b H V t b j Y 3 N i w 2 N z V 9 J n F 1 b 3 Q 7 L C Z x d W 9 0 O 1 N l Y 3 R p b 2 4 x L 0 9 Q R U M g U 3 V w c G x 5 L 0 N o Y W 5 n Z W Q g V H l w Z S 5 7 Q 2 9 s d W 1 u N j c 3 L D Y 3 N n 0 m c X V v d D s s J n F 1 b 3 Q 7 U 2 V j d G l v b j E v T 1 B F Q y B T d X B w b H k v Q 2 h h b m d l Z C B U e X B l L n t D b 2 x 1 b W 4 2 N z g s N j c 3 f S Z x d W 9 0 O y w m c X V v d D t T Z W N 0 a W 9 u M S 9 P U E V D I F N 1 c H B s e S 9 D a G F u Z 2 V k I F R 5 c G U u e 0 N v b H V t b j Y 3 O S w 2 N z h 9 J n F 1 b 3 Q 7 L C Z x d W 9 0 O 1 N l Y 3 R p b 2 4 x L 0 9 Q R U M g U 3 V w c G x 5 L 0 N o Y W 5 n Z W Q g V H l w Z S 5 7 Q 2 9 s d W 1 u N j g w L D Y 3 O X 0 m c X V v d D s s J n F 1 b 3 Q 7 U 2 V j d G l v b j E v T 1 B F Q y B T d X B w b H k v Q 2 h h b m d l Z C B U e X B l L n t D b 2 x 1 b W 4 2 O D E s N j g w f S Z x d W 9 0 O y w m c X V v d D t T Z W N 0 a W 9 u M S 9 P U E V D I F N 1 c H B s e S 9 D a G F u Z 2 V k I F R 5 c G U u e 0 N v b H V t b j Y 4 M i w 2 O D F 9 J n F 1 b 3 Q 7 L C Z x d W 9 0 O 1 N l Y 3 R p b 2 4 x L 0 9 Q R U M g U 3 V w c G x 5 L 0 N o Y W 5 n Z W Q g V H l w Z S 5 7 Q 2 9 s d W 1 u N j g z L D Y 4 M n 0 m c X V v d D s s J n F 1 b 3 Q 7 U 2 V j d G l v b j E v T 1 B F Q y B T d X B w b H k v Q 2 h h b m d l Z C B U e X B l L n t D b 2 x 1 b W 4 2 O D Q s N j g z f S Z x d W 9 0 O y w m c X V v d D t T Z W N 0 a W 9 u M S 9 P U E V D I F N 1 c H B s e S 9 D a G F u Z 2 V k I F R 5 c G U u e 0 N v b H V t b j Y 4 N S w 2 O D R 9 J n F 1 b 3 Q 7 L C Z x d W 9 0 O 1 N l Y 3 R p b 2 4 x L 0 9 Q R U M g U 3 V w c G x 5 L 0 N o Y W 5 n Z W Q g V H l w Z S 5 7 Q 2 9 s d W 1 u N j g 2 L D Y 4 N X 0 m c X V v d D s s J n F 1 b 3 Q 7 U 2 V j d G l v b j E v T 1 B F Q y B T d X B w b H k v Q 2 h h b m d l Z C B U e X B l L n t D b 2 x 1 b W 4 2 O D c s N j g 2 f S Z x d W 9 0 O y w m c X V v d D t T Z W N 0 a W 9 u M S 9 P U E V D I F N 1 c H B s e S 9 D a G F u Z 2 V k I F R 5 c G U u e 0 N v b H V t b j Y 4 O C w 2 O D d 9 J n F 1 b 3 Q 7 L C Z x d W 9 0 O 1 N l Y 3 R p b 2 4 x L 0 9 Q R U M g U 3 V w c G x 5 L 0 N o Y W 5 n Z W Q g V H l w Z S 5 7 Q 2 9 s d W 1 u N j g 5 L D Y 4 O H 0 m c X V v d D s s J n F 1 b 3 Q 7 U 2 V j d G l v b j E v T 1 B F Q y B T d X B w b H k v Q 2 h h b m d l Z C B U e X B l L n t D b 2 x 1 b W 4 2 O T A s N j g 5 f S Z x d W 9 0 O y w m c X V v d D t T Z W N 0 a W 9 u M S 9 P U E V D I F N 1 c H B s e S 9 D a G F u Z 2 V k I F R 5 c G U u e 0 N v b H V t b j Y 5 M S w 2 O T B 9 J n F 1 b 3 Q 7 L C Z x d W 9 0 O 1 N l Y 3 R p b 2 4 x L 0 9 Q R U M g U 3 V w c G x 5 L 0 N o Y W 5 n Z W Q g V H l w Z S 5 7 Q 2 9 s d W 1 u N j k y L D Y 5 M X 0 m c X V v d D s s J n F 1 b 3 Q 7 U 2 V j d G l v b j E v T 1 B F Q y B T d X B w b H k v Q 2 h h b m d l Z C B U e X B l L n t D b 2 x 1 b W 4 2 O T M s N j k y f S Z x d W 9 0 O y w m c X V v d D t T Z W N 0 a W 9 u M S 9 P U E V D I F N 1 c H B s e S 9 D a G F u Z 2 V k I F R 5 c G U u e 0 N v b H V t b j Y 5 N C w 2 O T N 9 J n F 1 b 3 Q 7 L C Z x d W 9 0 O 1 N l Y 3 R p b 2 4 x L 0 9 Q R U M g U 3 V w c G x 5 L 0 N o Y W 5 n Z W Q g V H l w Z S 5 7 Q 2 9 s d W 1 u N j k 1 L D Y 5 N H 0 m c X V v d D s s J n F 1 b 3 Q 7 U 2 V j d G l v b j E v T 1 B F Q y B T d X B w b H k v Q 2 h h b m d l Z C B U e X B l L n t D b 2 x 1 b W 4 2 O T Y s N j k 1 f S Z x d W 9 0 O y w m c X V v d D t T Z W N 0 a W 9 u M S 9 P U E V D I F N 1 c H B s e S 9 D a G F u Z 2 V k I F R 5 c G U u e 0 N v b H V t b j Y 5 N y w 2 O T Z 9 J n F 1 b 3 Q 7 L C Z x d W 9 0 O 1 N l Y 3 R p b 2 4 x L 0 9 Q R U M g U 3 V w c G x 5 L 0 N o Y W 5 n Z W Q g V H l w Z S 5 7 Q 2 9 s d W 1 u N j k 4 L D Y 5 N 3 0 m c X V v d D s s J n F 1 b 3 Q 7 U 2 V j d G l v b j E v T 1 B F Q y B T d X B w b H k v Q 2 h h b m d l Z C B U e X B l L n t D b 2 x 1 b W 4 2 O T k s N j k 4 f S Z x d W 9 0 O y w m c X V v d D t T Z W N 0 a W 9 u M S 9 P U E V D I F N 1 c H B s e S 9 D a G F u Z 2 V k I F R 5 c G U u e 0 N v b H V t b j c w M C w 2 O T l 9 J n F 1 b 3 Q 7 L C Z x d W 9 0 O 1 N l Y 3 R p b 2 4 x L 0 9 Q R U M g U 3 V w c G x 5 L 0 N o Y W 5 n Z W Q g V H l w Z S 5 7 Q 2 9 s d W 1 u N z A x L D c w M H 0 m c X V v d D s s J n F 1 b 3 Q 7 U 2 V j d G l v b j E v T 1 B F Q y B T d X B w b H k v Q 2 h h b m d l Z C B U e X B l L n t D b 2 x 1 b W 4 3 M D I s N z A x f S Z x d W 9 0 O y w m c X V v d D t T Z W N 0 a W 9 u M S 9 P U E V D I F N 1 c H B s e S 9 D a G F u Z 2 V k I F R 5 c G U u e 0 N v b H V t b j c w M y w 3 M D J 9 J n F 1 b 3 Q 7 L C Z x d W 9 0 O 1 N l Y 3 R p b 2 4 x L 0 9 Q R U M g U 3 V w c G x 5 L 0 N o Y W 5 n Z W Q g V H l w Z S 5 7 Q 2 9 s d W 1 u N z A 0 L D c w M 3 0 m c X V v d D s s J n F 1 b 3 Q 7 U 2 V j d G l v b j E v T 1 B F Q y B T d X B w b H k v Q 2 h h b m d l Z C B U e X B l L n t D b 2 x 1 b W 4 3 M D U s N z A 0 f S Z x d W 9 0 O y w m c X V v d D t T Z W N 0 a W 9 u M S 9 P U E V D I F N 1 c H B s e S 9 D a G F u Z 2 V k I F R 5 c G U u e 0 N v b H V t b j c w N i w 3 M D V 9 J n F 1 b 3 Q 7 L C Z x d W 9 0 O 1 N l Y 3 R p b 2 4 x L 0 9 Q R U M g U 3 V w c G x 5 L 0 N o Y W 5 n Z W Q g V H l w Z S 5 7 Q 2 9 s d W 1 u N z A 3 L D c w N n 0 m c X V v d D s s J n F 1 b 3 Q 7 U 2 V j d G l v b j E v T 1 B F Q y B T d X B w b H k v Q 2 h h b m d l Z C B U e X B l L n t D b 2 x 1 b W 4 3 M D g s N z A 3 f S Z x d W 9 0 O y w m c X V v d D t T Z W N 0 a W 9 u M S 9 P U E V D I F N 1 c H B s e S 9 D a G F u Z 2 V k I F R 5 c G U u e 0 N v b H V t b j c w O S w 3 M D h 9 J n F 1 b 3 Q 7 L C Z x d W 9 0 O 1 N l Y 3 R p b 2 4 x L 0 9 Q R U M g U 3 V w c G x 5 L 0 N o Y W 5 n Z W Q g V H l w Z S 5 7 Q 2 9 s d W 1 u N z E w L D c w O X 0 m c X V v d D s s J n F 1 b 3 Q 7 U 2 V j d G l v b j E v T 1 B F Q y B T d X B w b H k v Q 2 h h b m d l Z C B U e X B l L n t D b 2 x 1 b W 4 3 M T E s N z E w f S Z x d W 9 0 O y w m c X V v d D t T Z W N 0 a W 9 u M S 9 P U E V D I F N 1 c H B s e S 9 D a G F u Z 2 V k I F R 5 c G U u e 0 N v b H V t b j c x M i w 3 M T F 9 J n F 1 b 3 Q 7 L C Z x d W 9 0 O 1 N l Y 3 R p b 2 4 x L 0 9 Q R U M g U 3 V w c G x 5 L 0 N o Y W 5 n Z W Q g V H l w Z S 5 7 Q 2 9 s d W 1 u N z E z L D c x M n 0 m c X V v d D s s J n F 1 b 3 Q 7 U 2 V j d G l v b j E v T 1 B F Q y B T d X B w b H k v Q 2 h h b m d l Z C B U e X B l L n t D b 2 x 1 b W 4 3 M T Q s N z E z f S Z x d W 9 0 O y w m c X V v d D t T Z W N 0 a W 9 u M S 9 P U E V D I F N 1 c H B s e S 9 D a G F u Z 2 V k I F R 5 c G U u e 0 N v b H V t b j c x N S w 3 M T R 9 J n F 1 b 3 Q 7 L C Z x d W 9 0 O 1 N l Y 3 R p b 2 4 x L 0 9 Q R U M g U 3 V w c G x 5 L 0 N o Y W 5 n Z W Q g V H l w Z S 5 7 Q 2 9 s d W 1 u N z E 2 L D c x N X 0 m c X V v d D s s J n F 1 b 3 Q 7 U 2 V j d G l v b j E v T 1 B F Q y B T d X B w b H k v Q 2 h h b m d l Z C B U e X B l L n t D b 2 x 1 b W 4 3 M T c s N z E 2 f S Z x d W 9 0 O y w m c X V v d D t T Z W N 0 a W 9 u M S 9 P U E V D I F N 1 c H B s e S 9 D a G F u Z 2 V k I F R 5 c G U u e 0 N v b H V t b j c x O C w 3 M T d 9 J n F 1 b 3 Q 7 L C Z x d W 9 0 O 1 N l Y 3 R p b 2 4 x L 0 9 Q R U M g U 3 V w c G x 5 L 0 N o Y W 5 n Z W Q g V H l w Z S 5 7 Q 2 9 s d W 1 u N z E 5 L D c x O H 0 m c X V v d D s s J n F 1 b 3 Q 7 U 2 V j d G l v b j E v T 1 B F Q y B T d X B w b H k v Q 2 h h b m d l Z C B U e X B l L n t D b 2 x 1 b W 4 3 M j A s N z E 5 f S Z x d W 9 0 O y w m c X V v d D t T Z W N 0 a W 9 u M S 9 P U E V D I F N 1 c H B s e S 9 D a G F u Z 2 V k I F R 5 c G U u e 0 N v b H V t b j c y M S w 3 M j B 9 J n F 1 b 3 Q 7 L C Z x d W 9 0 O 1 N l Y 3 R p b 2 4 x L 0 9 Q R U M g U 3 V w c G x 5 L 0 N o Y W 5 n Z W Q g V H l w Z S 5 7 Q 2 9 s d W 1 u N z I y L D c y M X 0 m c X V v d D s s J n F 1 b 3 Q 7 U 2 V j d G l v b j E v T 1 B F Q y B T d X B w b H k v Q 2 h h b m d l Z C B U e X B l L n t D b 2 x 1 b W 4 3 M j M s N z I y f S Z x d W 9 0 O y w m c X V v d D t T Z W N 0 a W 9 u M S 9 P U E V D I F N 1 c H B s e S 9 D a G F u Z 2 V k I F R 5 c G U u e 0 N v b H V t b j c y N C w 3 M j N 9 J n F 1 b 3 Q 7 L C Z x d W 9 0 O 1 N l Y 3 R p b 2 4 x L 0 9 Q R U M g U 3 V w c G x 5 L 0 N o Y W 5 n Z W Q g V H l w Z S 5 7 Q 2 9 s d W 1 u N z I 1 L D c y N H 0 m c X V v d D s s J n F 1 b 3 Q 7 U 2 V j d G l v b j E v T 1 B F Q y B T d X B w b H k v Q 2 h h b m d l Z C B U e X B l L n t D b 2 x 1 b W 4 3 M j Y s N z I 1 f S Z x d W 9 0 O y w m c X V v d D t T Z W N 0 a W 9 u M S 9 P U E V D I F N 1 c H B s e S 9 D a G F u Z 2 V k I F R 5 c G U u e 0 N v b H V t b j c y N y w 3 M j Z 9 J n F 1 b 3 Q 7 L C Z x d W 9 0 O 1 N l Y 3 R p b 2 4 x L 0 9 Q R U M g U 3 V w c G x 5 L 0 N o Y W 5 n Z W Q g V H l w Z S 5 7 Q 2 9 s d W 1 u N z I 4 L D c y N 3 0 m c X V v d D s s J n F 1 b 3 Q 7 U 2 V j d G l v b j E v T 1 B F Q y B T d X B w b H k v Q 2 h h b m d l Z C B U e X B l L n t D b 2 x 1 b W 4 3 M j k s N z I 4 f S Z x d W 9 0 O y w m c X V v d D t T Z W N 0 a W 9 u M S 9 P U E V D I F N 1 c H B s e S 9 D a G F u Z 2 V k I F R 5 c G U u e 0 N v b H V t b j c z M C w 3 M j l 9 J n F 1 b 3 Q 7 L C Z x d W 9 0 O 1 N l Y 3 R p b 2 4 x L 0 9 Q R U M g U 3 V w c G x 5 L 0 N o Y W 5 n Z W Q g V H l w Z S 5 7 Q 2 9 s d W 1 u N z M x L D c z M H 0 m c X V v d D s s J n F 1 b 3 Q 7 U 2 V j d G l v b j E v T 1 B F Q y B T d X B w b H k v Q 2 h h b m d l Z C B U e X B l L n t D b 2 x 1 b W 4 3 M z I s N z M x f S Z x d W 9 0 O y w m c X V v d D t T Z W N 0 a W 9 u M S 9 P U E V D I F N 1 c H B s e S 9 D a G F u Z 2 V k I F R 5 c G U u e 0 N v b H V t b j c z M y w 3 M z J 9 J n F 1 b 3 Q 7 L C Z x d W 9 0 O 1 N l Y 3 R p b 2 4 x L 0 9 Q R U M g U 3 V w c G x 5 L 0 N o Y W 5 n Z W Q g V H l w Z S 5 7 Q 2 9 s d W 1 u N z M 0 L D c z M 3 0 m c X V v d D s s J n F 1 b 3 Q 7 U 2 V j d G l v b j E v T 1 B F Q y B T d X B w b H k v Q 2 h h b m d l Z C B U e X B l L n t D b 2 x 1 b W 4 3 M z U s N z M 0 f S Z x d W 9 0 O y w m c X V v d D t T Z W N 0 a W 9 u M S 9 P U E V D I F N 1 c H B s e S 9 D a G F u Z 2 V k I F R 5 c G U u e 0 N v b H V t b j c z N i w 3 M z V 9 J n F 1 b 3 Q 7 L C Z x d W 9 0 O 1 N l Y 3 R p b 2 4 x L 0 9 Q R U M g U 3 V w c G x 5 L 0 N o Y W 5 n Z W Q g V H l w Z S 5 7 Q 2 9 s d W 1 u N z M 3 L D c z N n 0 m c X V v d D s s J n F 1 b 3 Q 7 U 2 V j d G l v b j E v T 1 B F Q y B T d X B w b H k v Q 2 h h b m d l Z C B U e X B l L n t D b 2 x 1 b W 4 3 M z g s N z M 3 f S Z x d W 9 0 O y w m c X V v d D t T Z W N 0 a W 9 u M S 9 P U E V D I F N 1 c H B s e S 9 D a G F u Z 2 V k I F R 5 c G U u e 0 N v b H V t b j c z O S w 3 M z h 9 J n F 1 b 3 Q 7 L C Z x d W 9 0 O 1 N l Y 3 R p b 2 4 x L 0 9 Q R U M g U 3 V w c G x 5 L 0 N o Y W 5 n Z W Q g V H l w Z S 5 7 Q 2 9 s d W 1 u N z Q w L D c z O X 0 m c X V v d D s s J n F 1 b 3 Q 7 U 2 V j d G l v b j E v T 1 B F Q y B T d X B w b H k v Q 2 h h b m d l Z C B U e X B l L n t D b 2 x 1 b W 4 3 N D E s N z Q w f S Z x d W 9 0 O y w m c X V v d D t T Z W N 0 a W 9 u M S 9 P U E V D I F N 1 c H B s e S 9 D a G F u Z 2 V k I F R 5 c G U u e 0 N v b H V t b j c 0 M i w 3 N D F 9 J n F 1 b 3 Q 7 L C Z x d W 9 0 O 1 N l Y 3 R p b 2 4 x L 0 9 Q R U M g U 3 V w c G x 5 L 0 N o Y W 5 n Z W Q g V H l w Z S 5 7 Q 2 9 s d W 1 u N z Q z L D c 0 M n 0 m c X V v d D s s J n F 1 b 3 Q 7 U 2 V j d G l v b j E v T 1 B F Q y B T d X B w b H k v Q 2 h h b m d l Z C B U e X B l L n t D b 2 x 1 b W 4 3 N D Q s N z Q z f S Z x d W 9 0 O y w m c X V v d D t T Z W N 0 a W 9 u M S 9 P U E V D I F N 1 c H B s e S 9 D a G F u Z 2 V k I F R 5 c G U u e 0 N v b H V t b j c 0 N S w 3 N D R 9 J n F 1 b 3 Q 7 L C Z x d W 9 0 O 1 N l Y 3 R p b 2 4 x L 0 9 Q R U M g U 3 V w c G x 5 L 0 N o Y W 5 n Z W Q g V H l w Z S 5 7 Q 2 9 s d W 1 u N z Q 2 L D c 0 N X 0 m c X V v d D s s J n F 1 b 3 Q 7 U 2 V j d G l v b j E v T 1 B F Q y B T d X B w b H k v Q 2 h h b m d l Z C B U e X B l L n t D b 2 x 1 b W 4 3 N D c s N z Q 2 f S Z x d W 9 0 O y w m c X V v d D t T Z W N 0 a W 9 u M S 9 P U E V D I F N 1 c H B s e S 9 D a G F u Z 2 V k I F R 5 c G U u e 0 N v b H V t b j c 0 O C w 3 N D d 9 J n F 1 b 3 Q 7 L C Z x d W 9 0 O 1 N l Y 3 R p b 2 4 x L 0 9 Q R U M g U 3 V w c G x 5 L 0 N o Y W 5 n Z W Q g V H l w Z S 5 7 Q 2 9 s d W 1 u N z Q 5 L D c 0 O H 0 m c X V v d D s s J n F 1 b 3 Q 7 U 2 V j d G l v b j E v T 1 B F Q y B T d X B w b H k v Q 2 h h b m d l Z C B U e X B l L n t D b 2 x 1 b W 4 3 N T A s N z Q 5 f S Z x d W 9 0 O y w m c X V v d D t T Z W N 0 a W 9 u M S 9 P U E V D I F N 1 c H B s e S 9 D a G F u Z 2 V k I F R 5 c G U u e 0 N v b H V t b j c 1 M S w 3 N T B 9 J n F 1 b 3 Q 7 L C Z x d W 9 0 O 1 N l Y 3 R p b 2 4 x L 0 9 Q R U M g U 3 V w c G x 5 L 0 N o Y W 5 n Z W Q g V H l w Z S 5 7 Q 2 9 s d W 1 u N z U y L D c 1 M X 0 m c X V v d D s s J n F 1 b 3 Q 7 U 2 V j d G l v b j E v T 1 B F Q y B T d X B w b H k v Q 2 h h b m d l Z C B U e X B l L n t D b 2 x 1 b W 4 3 N T M s N z U y f S Z x d W 9 0 O y w m c X V v d D t T Z W N 0 a W 9 u M S 9 P U E V D I F N 1 c H B s e S 9 D a G F u Z 2 V k I F R 5 c G U u e 0 N v b H V t b j c 1 N C w 3 N T N 9 J n F 1 b 3 Q 7 L C Z x d W 9 0 O 1 N l Y 3 R p b 2 4 x L 0 9 Q R U M g U 3 V w c G x 5 L 0 N o Y W 5 n Z W Q g V H l w Z S 5 7 Q 2 9 s d W 1 u N z U 1 L D c 1 N H 0 m c X V v d D s s J n F 1 b 3 Q 7 U 2 V j d G l v b j E v T 1 B F Q y B T d X B w b H k v Q 2 h h b m d l Z C B U e X B l L n t D b 2 x 1 b W 4 3 N T Y s N z U 1 f S Z x d W 9 0 O y w m c X V v d D t T Z W N 0 a W 9 u M S 9 P U E V D I F N 1 c H B s e S 9 D a G F u Z 2 V k I F R 5 c G U u e 0 N v b H V t b j c 1 N y w 3 N T Z 9 J n F 1 b 3 Q 7 L C Z x d W 9 0 O 1 N l Y 3 R p b 2 4 x L 0 9 Q R U M g U 3 V w c G x 5 L 0 N o Y W 5 n Z W Q g V H l w Z S 5 7 Q 2 9 s d W 1 u N z U 4 L D c 1 N 3 0 m c X V v d D s s J n F 1 b 3 Q 7 U 2 V j d G l v b j E v T 1 B F Q y B T d X B w b H k v Q 2 h h b m d l Z C B U e X B l L n t D b 2 x 1 b W 4 3 N T k s N z U 4 f S Z x d W 9 0 O y w m c X V v d D t T Z W N 0 a W 9 u M S 9 P U E V D I F N 1 c H B s e S 9 D a G F u Z 2 V k I F R 5 c G U u e 0 N v b H V t b j c 2 M C w 3 N T l 9 J n F 1 b 3 Q 7 L C Z x d W 9 0 O 1 N l Y 3 R p b 2 4 x L 0 9 Q R U M g U 3 V w c G x 5 L 0 N o Y W 5 n Z W Q g V H l w Z S 5 7 Q 2 9 s d W 1 u N z Y x L D c 2 M H 0 m c X V v d D s s J n F 1 b 3 Q 7 U 2 V j d G l v b j E v T 1 B F Q y B T d X B w b H k v Q 2 h h b m d l Z C B U e X B l L n t D b 2 x 1 b W 4 3 N j I s N z Y x f S Z x d W 9 0 O y w m c X V v d D t T Z W N 0 a W 9 u M S 9 P U E V D I F N 1 c H B s e S 9 D a G F u Z 2 V k I F R 5 c G U u e 0 N v b H V t b j c 2 M y w 3 N j J 9 J n F 1 b 3 Q 7 L C Z x d W 9 0 O 1 N l Y 3 R p b 2 4 x L 0 9 Q R U M g U 3 V w c G x 5 L 0 N o Y W 5 n Z W Q g V H l w Z S 5 7 Q 2 9 s d W 1 u N z Y 0 L D c 2 M 3 0 m c X V v d D s s J n F 1 b 3 Q 7 U 2 V j d G l v b j E v T 1 B F Q y B T d X B w b H k v Q 2 h h b m d l Z C B U e X B l L n t D b 2 x 1 b W 4 3 N j U s N z Y 0 f S Z x d W 9 0 O y w m c X V v d D t T Z W N 0 a W 9 u M S 9 P U E V D I F N 1 c H B s e S 9 D a G F u Z 2 V k I F R 5 c G U u e 0 N v b H V t b j c 2 N i w 3 N j V 9 J n F 1 b 3 Q 7 L C Z x d W 9 0 O 1 N l Y 3 R p b 2 4 x L 0 9 Q R U M g U 3 V w c G x 5 L 0 N o Y W 5 n Z W Q g V H l w Z S 5 7 Q 2 9 s d W 1 u N z Y 3 L D c 2 N n 0 m c X V v d D s s J n F 1 b 3 Q 7 U 2 V j d G l v b j E v T 1 B F Q y B T d X B w b H k v Q 2 h h b m d l Z C B U e X B l L n t D b 2 x 1 b W 4 3 N j g s N z Y 3 f S Z x d W 9 0 O y w m c X V v d D t T Z W N 0 a W 9 u M S 9 P U E V D I F N 1 c H B s e S 9 D a G F u Z 2 V k I F R 5 c G U u e 0 N v b H V t b j c 2 O S w 3 N j h 9 J n F 1 b 3 Q 7 L C Z x d W 9 0 O 1 N l Y 3 R p b 2 4 x L 0 9 Q R U M g U 3 V w c G x 5 L 0 N o Y W 5 n Z W Q g V H l w Z S 5 7 Q 2 9 s d W 1 u N z c w L D c 2 O X 0 m c X V v d D s s J n F 1 b 3 Q 7 U 2 V j d G l v b j E v T 1 B F Q y B T d X B w b H k v Q 2 h h b m d l Z C B U e X B l L n t D b 2 x 1 b W 4 3 N z E s N z c w f S Z x d W 9 0 O y w m c X V v d D t T Z W N 0 a W 9 u M S 9 P U E V D I F N 1 c H B s e S 9 D a G F u Z 2 V k I F R 5 c G U u e 0 N v b H V t b j c 3 M i w 3 N z F 9 J n F 1 b 3 Q 7 L C Z x d W 9 0 O 1 N l Y 3 R p b 2 4 x L 0 9 Q R U M g U 3 V w c G x 5 L 0 N o Y W 5 n Z W Q g V H l w Z S 5 7 Q 2 9 s d W 1 u N z c z L D c 3 M n 0 m c X V v d D s s J n F 1 b 3 Q 7 U 2 V j d G l v b j E v T 1 B F Q y B T d X B w b H k v Q 2 h h b m d l Z C B U e X B l L n t D b 2 x 1 b W 4 3 N z Q s N z c z f S Z x d W 9 0 O y w m c X V v d D t T Z W N 0 a W 9 u M S 9 P U E V D I F N 1 c H B s e S 9 D a G F u Z 2 V k I F R 5 c G U u e 0 N v b H V t b j c 3 N S w 3 N z R 9 J n F 1 b 3 Q 7 L C Z x d W 9 0 O 1 N l Y 3 R p b 2 4 x L 0 9 Q R U M g U 3 V w c G x 5 L 0 N o Y W 5 n Z W Q g V H l w Z S 5 7 Q 2 9 s d W 1 u N z c 2 L D c 3 N X 0 m c X V v d D s s J n F 1 b 3 Q 7 U 2 V j d G l v b j E v T 1 B F Q y B T d X B w b H k v Q 2 h h b m d l Z C B U e X B l L n t D b 2 x 1 b W 4 3 N z c s N z c 2 f S Z x d W 9 0 O y w m c X V v d D t T Z W N 0 a W 9 u M S 9 P U E V D I F N 1 c H B s e S 9 D a G F u Z 2 V k I F R 5 c G U u e 0 N v b H V t b j c 3 O C w 3 N z d 9 J n F 1 b 3 Q 7 L C Z x d W 9 0 O 1 N l Y 3 R p b 2 4 x L 0 9 Q R U M g U 3 V w c G x 5 L 0 N o Y W 5 n Z W Q g V H l w Z S 5 7 Q 2 9 s d W 1 u N z c 5 L D c 3 O H 0 m c X V v d D s s J n F 1 b 3 Q 7 U 2 V j d G l v b j E v T 1 B F Q y B T d X B w b H k v Q 2 h h b m d l Z C B U e X B l L n t D b 2 x 1 b W 4 3 O D A s N z c 5 f S Z x d W 9 0 O y w m c X V v d D t T Z W N 0 a W 9 u M S 9 P U E V D I F N 1 c H B s e S 9 D a G F u Z 2 V k I F R 5 c G U u e 0 N v b H V t b j c 4 M S w 3 O D B 9 J n F 1 b 3 Q 7 L C Z x d W 9 0 O 1 N l Y 3 R p b 2 4 x L 0 9 Q R U M g U 3 V w c G x 5 L 0 N o Y W 5 n Z W Q g V H l w Z S 5 7 Q 2 9 s d W 1 u N z g y L D c 4 M X 0 m c X V v d D s s J n F 1 b 3 Q 7 U 2 V j d G l v b j E v T 1 B F Q y B T d X B w b H k v Q 2 h h b m d l Z C B U e X B l L n t D b 2 x 1 b W 4 3 O D M s N z g y f S Z x d W 9 0 O y w m c X V v d D t T Z W N 0 a W 9 u M S 9 P U E V D I F N 1 c H B s e S 9 D a G F u Z 2 V k I F R 5 c G U u e 0 N v b H V t b j c 4 N C w 3 O D N 9 J n F 1 b 3 Q 7 L C Z x d W 9 0 O 1 N l Y 3 R p b 2 4 x L 0 9 Q R U M g U 3 V w c G x 5 L 0 N o Y W 5 n Z W Q g V H l w Z S 5 7 Q 2 9 s d W 1 u N z g 1 L D c 4 N H 0 m c X V v d D s s J n F 1 b 3 Q 7 U 2 V j d G l v b j E v T 1 B F Q y B T d X B w b H k v Q 2 h h b m d l Z C B U e X B l L n t D b 2 x 1 b W 4 3 O D Y s N z g 1 f S Z x d W 9 0 O y w m c X V v d D t T Z W N 0 a W 9 u M S 9 P U E V D I F N 1 c H B s e S 9 D a G F u Z 2 V k I F R 5 c G U u e 0 N v b H V t b j c 4 N y w 3 O D Z 9 J n F 1 b 3 Q 7 L C Z x d W 9 0 O 1 N l Y 3 R p b 2 4 x L 0 9 Q R U M g U 3 V w c G x 5 L 0 N o Y W 5 n Z W Q g V H l w Z S 5 7 Q 2 9 s d W 1 u N z g 4 L D c 4 N 3 0 m c X V v d D s s J n F 1 b 3 Q 7 U 2 V j d G l v b j E v T 1 B F Q y B T d X B w b H k v Q 2 h h b m d l Z C B U e X B l L n t D b 2 x 1 b W 4 3 O D k s N z g 4 f S Z x d W 9 0 O y w m c X V v d D t T Z W N 0 a W 9 u M S 9 P U E V D I F N 1 c H B s e S 9 D a G F u Z 2 V k I F R 5 c G U u e 0 N v b H V t b j c 5 M C w 3 O D l 9 J n F 1 b 3 Q 7 L C Z x d W 9 0 O 1 N l Y 3 R p b 2 4 x L 0 9 Q R U M g U 3 V w c G x 5 L 0 N o Y W 5 n Z W Q g V H l w Z S 5 7 Q 2 9 s d W 1 u N z k x L D c 5 M H 0 m c X V v d D s s J n F 1 b 3 Q 7 U 2 V j d G l v b j E v T 1 B F Q y B T d X B w b H k v Q 2 h h b m d l Z C B U e X B l L n t D b 2 x 1 b W 4 3 O T I s N z k x f S Z x d W 9 0 O y w m c X V v d D t T Z W N 0 a W 9 u M S 9 P U E V D I F N 1 c H B s e S 9 D a G F u Z 2 V k I F R 5 c G U u e 0 N v b H V t b j c 5 M y w 3 O T J 9 J n F 1 b 3 Q 7 L C Z x d W 9 0 O 1 N l Y 3 R p b 2 4 x L 0 9 Q R U M g U 3 V w c G x 5 L 0 N o Y W 5 n Z W Q g V H l w Z S 5 7 Q 2 9 s d W 1 u N z k 0 L D c 5 M 3 0 m c X V v d D s s J n F 1 b 3 Q 7 U 2 V j d G l v b j E v T 1 B F Q y B T d X B w b H k v Q 2 h h b m d l Z C B U e X B l L n t D b 2 x 1 b W 4 3 O T U s N z k 0 f S Z x d W 9 0 O y w m c X V v d D t T Z W N 0 a W 9 u M S 9 P U E V D I F N 1 c H B s e S 9 D a G F u Z 2 V k I F R 5 c G U u e 0 N v b H V t b j c 5 N i w 3 O T V 9 J n F 1 b 3 Q 7 L C Z x d W 9 0 O 1 N l Y 3 R p b 2 4 x L 0 9 Q R U M g U 3 V w c G x 5 L 0 N o Y W 5 n Z W Q g V H l w Z S 5 7 Q 2 9 s d W 1 u N z k 3 L D c 5 N n 0 m c X V v d D s s J n F 1 b 3 Q 7 U 2 V j d G l v b j E v T 1 B F Q y B T d X B w b H k v Q 2 h h b m d l Z C B U e X B l L n t D b 2 x 1 b W 4 3 O T g s N z k 3 f S Z x d W 9 0 O y w m c X V v d D t T Z W N 0 a W 9 u M S 9 P U E V D I F N 1 c H B s e S 9 D a G F u Z 2 V k I F R 5 c G U u e 0 N v b H V t b j c 5 O S w 3 O T h 9 J n F 1 b 3 Q 7 L C Z x d W 9 0 O 1 N l Y 3 R p b 2 4 x L 0 9 Q R U M g U 3 V w c G x 5 L 0 N o Y W 5 n Z W Q g V H l w Z S 5 7 Q 2 9 s d W 1 u O D A w L D c 5 O X 0 m c X V v d D s s J n F 1 b 3 Q 7 U 2 V j d G l v b j E v T 1 B F Q y B T d X B w b H k v Q 2 h h b m d l Z C B U e X B l L n t D b 2 x 1 b W 4 4 M D E s O D A w f S Z x d W 9 0 O y w m c X V v d D t T Z W N 0 a W 9 u M S 9 P U E V D I F N 1 c H B s e S 9 D a G F u Z 2 V k I F R 5 c G U u e 0 N v b H V t b j g w M i w 4 M D F 9 J n F 1 b 3 Q 7 L C Z x d W 9 0 O 1 N l Y 3 R p b 2 4 x L 0 9 Q R U M g U 3 V w c G x 5 L 0 N o Y W 5 n Z W Q g V H l w Z S 5 7 Q 2 9 s d W 1 u O D A z L D g w M n 0 m c X V v d D s s J n F 1 b 3 Q 7 U 2 V j d G l v b j E v T 1 B F Q y B T d X B w b H k v Q 2 h h b m d l Z C B U e X B l L n t D b 2 x 1 b W 4 4 M D Q s O D A z f S Z x d W 9 0 O y w m c X V v d D t T Z W N 0 a W 9 u M S 9 P U E V D I F N 1 c H B s e S 9 D a G F u Z 2 V k I F R 5 c G U u e 0 N v b H V t b j g w N S w 4 M D R 9 J n F 1 b 3 Q 7 L C Z x d W 9 0 O 1 N l Y 3 R p b 2 4 x L 0 9 Q R U M g U 3 V w c G x 5 L 0 N o Y W 5 n Z W Q g V H l w Z S 5 7 Q 2 9 s d W 1 u O D A 2 L D g w N X 0 m c X V v d D s s J n F 1 b 3 Q 7 U 2 V j d G l v b j E v T 1 B F Q y B T d X B w b H k v Q 2 h h b m d l Z C B U e X B l L n t D b 2 x 1 b W 4 4 M D c s O D A 2 f S Z x d W 9 0 O y w m c X V v d D t T Z W N 0 a W 9 u M S 9 P U E V D I F N 1 c H B s e S 9 D a G F u Z 2 V k I F R 5 c G U u e 0 N v b H V t b j g w O C w 4 M D d 9 J n F 1 b 3 Q 7 L C Z x d W 9 0 O 1 N l Y 3 R p b 2 4 x L 0 9 Q R U M g U 3 V w c G x 5 L 0 N o Y W 5 n Z W Q g V H l w Z S 5 7 Q 2 9 s d W 1 u O D A 5 L D g w O H 0 m c X V v d D s s J n F 1 b 3 Q 7 U 2 V j d G l v b j E v T 1 B F Q y B T d X B w b H k v Q 2 h h b m d l Z C B U e X B l L n t D b 2 x 1 b W 4 4 M T A s O D A 5 f S Z x d W 9 0 O y w m c X V v d D t T Z W N 0 a W 9 u M S 9 P U E V D I F N 1 c H B s e S 9 D a G F u Z 2 V k I F R 5 c G U u e 0 N v b H V t b j g x M S w 4 M T B 9 J n F 1 b 3 Q 7 L C Z x d W 9 0 O 1 N l Y 3 R p b 2 4 x L 0 9 Q R U M g U 3 V w c G x 5 L 0 N o Y W 5 n Z W Q g V H l w Z S 5 7 Q 2 9 s d W 1 u O D E y L D g x M X 0 m c X V v d D s s J n F 1 b 3 Q 7 U 2 V j d G l v b j E v T 1 B F Q y B T d X B w b H k v Q 2 h h b m d l Z C B U e X B l L n t D b 2 x 1 b W 4 4 M T M s O D E y f S Z x d W 9 0 O y w m c X V v d D t T Z W N 0 a W 9 u M S 9 P U E V D I F N 1 c H B s e S 9 D a G F u Z 2 V k I F R 5 c G U u e 0 N v b H V t b j g x N C w 4 M T N 9 J n F 1 b 3 Q 7 L C Z x d W 9 0 O 1 N l Y 3 R p b 2 4 x L 0 9 Q R U M g U 3 V w c G x 5 L 0 N o Y W 5 n Z W Q g V H l w Z S 5 7 Q 2 9 s d W 1 u O D E 1 L D g x N H 0 m c X V v d D s s J n F 1 b 3 Q 7 U 2 V j d G l v b j E v T 1 B F Q y B T d X B w b H k v Q 2 h h b m d l Z C B U e X B l L n t D b 2 x 1 b W 4 4 M T Y s O D E 1 f S Z x d W 9 0 O y w m c X V v d D t T Z W N 0 a W 9 u M S 9 P U E V D I F N 1 c H B s e S 9 D a G F u Z 2 V k I F R 5 c G U u e 0 N v b H V t b j g x N y w 4 M T Z 9 J n F 1 b 3 Q 7 L C Z x d W 9 0 O 1 N l Y 3 R p b 2 4 x L 0 9 Q R U M g U 3 V w c G x 5 L 0 N o Y W 5 n Z W Q g V H l w Z S 5 7 Q 2 9 s d W 1 u O D E 4 L D g x N 3 0 m c X V v d D s s J n F 1 b 3 Q 7 U 2 V j d G l v b j E v T 1 B F Q y B T d X B w b H k v Q 2 h h b m d l Z C B U e X B l L n t D b 2 x 1 b W 4 4 M T k s O D E 4 f S Z x d W 9 0 O y w m c X V v d D t T Z W N 0 a W 9 u M S 9 P U E V D I F N 1 c H B s e S 9 D a G F u Z 2 V k I F R 5 c G U u e 0 N v b H V t b j g y M C w 4 M T l 9 J n F 1 b 3 Q 7 L C Z x d W 9 0 O 1 N l Y 3 R p b 2 4 x L 0 9 Q R U M g U 3 V w c G x 5 L 0 N o Y W 5 n Z W Q g V H l w Z S 5 7 Q 2 9 s d W 1 u O D I x L D g y M H 0 m c X V v d D s s J n F 1 b 3 Q 7 U 2 V j d G l v b j E v T 1 B F Q y B T d X B w b H k v Q 2 h h b m d l Z C B U e X B l L n t D b 2 x 1 b W 4 4 M j I s O D I x f S Z x d W 9 0 O y w m c X V v d D t T Z W N 0 a W 9 u M S 9 P U E V D I F N 1 c H B s e S 9 D a G F u Z 2 V k I F R 5 c G U u e 0 N v b H V t b j g y M y w 4 M j J 9 J n F 1 b 3 Q 7 L C Z x d W 9 0 O 1 N l Y 3 R p b 2 4 x L 0 9 Q R U M g U 3 V w c G x 5 L 0 N o Y W 5 n Z W Q g V H l w Z S 5 7 Q 2 9 s d W 1 u O D I 0 L D g y M 3 0 m c X V v d D s s J n F 1 b 3 Q 7 U 2 V j d G l v b j E v T 1 B F Q y B T d X B w b H k v Q 2 h h b m d l Z C B U e X B l L n t D b 2 x 1 b W 4 4 M j U s O D I 0 f S Z x d W 9 0 O y w m c X V v d D t T Z W N 0 a W 9 u M S 9 P U E V D I F N 1 c H B s e S 9 D a G F u Z 2 V k I F R 5 c G U u e 0 N v b H V t b j g y N i w 4 M j V 9 J n F 1 b 3 Q 7 L C Z x d W 9 0 O 1 N l Y 3 R p b 2 4 x L 0 9 Q R U M g U 3 V w c G x 5 L 0 N o Y W 5 n Z W Q g V H l w Z S 5 7 Q 2 9 s d W 1 u O D I 3 L D g y N n 0 m c X V v d D s s J n F 1 b 3 Q 7 U 2 V j d G l v b j E v T 1 B F Q y B T d X B w b H k v Q 2 h h b m d l Z C B U e X B l L n t D b 2 x 1 b W 4 4 M j g s O D I 3 f S Z x d W 9 0 O y w m c X V v d D t T Z W N 0 a W 9 u M S 9 P U E V D I F N 1 c H B s e S 9 D a G F u Z 2 V k I F R 5 c G U u e 0 N v b H V t b j g y O S w 4 M j h 9 J n F 1 b 3 Q 7 L C Z x d W 9 0 O 1 N l Y 3 R p b 2 4 x L 0 9 Q R U M g U 3 V w c G x 5 L 0 N o Y W 5 n Z W Q g V H l w Z S 5 7 Q 2 9 s d W 1 u O D M w L D g y O X 0 m c X V v d D s s J n F 1 b 3 Q 7 U 2 V j d G l v b j E v T 1 B F Q y B T d X B w b H k v Q 2 h h b m d l Z C B U e X B l L n t D b 2 x 1 b W 4 4 M z E s O D M w f S Z x d W 9 0 O y w m c X V v d D t T Z W N 0 a W 9 u M S 9 P U E V D I F N 1 c H B s e S 9 D a G F u Z 2 V k I F R 5 c G U u e 0 N v b H V t b j g z M i w 4 M z F 9 J n F 1 b 3 Q 7 L C Z x d W 9 0 O 1 N l Y 3 R p b 2 4 x L 0 9 Q R U M g U 3 V w c G x 5 L 0 N o Y W 5 n Z W Q g V H l w Z S 5 7 Q 2 9 s d W 1 u O D M z L D g z M n 0 m c X V v d D s s J n F 1 b 3 Q 7 U 2 V j d G l v b j E v T 1 B F Q y B T d X B w b H k v Q 2 h h b m d l Z C B U e X B l L n t D b 2 x 1 b W 4 4 M z Q s O D M z f S Z x d W 9 0 O y w m c X V v d D t T Z W N 0 a W 9 u M S 9 P U E V D I F N 1 c H B s e S 9 D a G F u Z 2 V k I F R 5 c G U u e 0 N v b H V t b j g z N S w 4 M z R 9 J n F 1 b 3 Q 7 L C Z x d W 9 0 O 1 N l Y 3 R p b 2 4 x L 0 9 Q R U M g U 3 V w c G x 5 L 0 N o Y W 5 n Z W Q g V H l w Z S 5 7 Q 2 9 s d W 1 u O D M 2 L D g z N X 0 m c X V v d D s s J n F 1 b 3 Q 7 U 2 V j d G l v b j E v T 1 B F Q y B T d X B w b H k v Q 2 h h b m d l Z C B U e X B l L n t D b 2 x 1 b W 4 4 M z c s O D M 2 f S Z x d W 9 0 O y w m c X V v d D t T Z W N 0 a W 9 u M S 9 P U E V D I F N 1 c H B s e S 9 D a G F u Z 2 V k I F R 5 c G U u e 0 N v b H V t b j g z O C w 4 M z d 9 J n F 1 b 3 Q 7 L C Z x d W 9 0 O 1 N l Y 3 R p b 2 4 x L 0 9 Q R U M g U 3 V w c G x 5 L 0 N o Y W 5 n Z W Q g V H l w Z S 5 7 Q 2 9 s d W 1 u O D M 5 L D g z O H 0 m c X V v d D s s J n F 1 b 3 Q 7 U 2 V j d G l v b j E v T 1 B F Q y B T d X B w b H k v Q 2 h h b m d l Z C B U e X B l L n t D b 2 x 1 b W 4 4 N D A s O D M 5 f S Z x d W 9 0 O y w m c X V v d D t T Z W N 0 a W 9 u M S 9 P U E V D I F N 1 c H B s e S 9 D a G F u Z 2 V k I F R 5 c G U u e 0 N v b H V t b j g 0 M S w 4 N D B 9 J n F 1 b 3 Q 7 L C Z x d W 9 0 O 1 N l Y 3 R p b 2 4 x L 0 9 Q R U M g U 3 V w c G x 5 L 0 N o Y W 5 n Z W Q g V H l w Z S 5 7 Q 2 9 s d W 1 u O D Q y L D g 0 M X 0 m c X V v d D s s J n F 1 b 3 Q 7 U 2 V j d G l v b j E v T 1 B F Q y B T d X B w b H k v Q 2 h h b m d l Z C B U e X B l L n t D b 2 x 1 b W 4 4 N D M s O D Q y f S Z x d W 9 0 O y w m c X V v d D t T Z W N 0 a W 9 u M S 9 P U E V D I F N 1 c H B s e S 9 D a G F u Z 2 V k I F R 5 c G U u e 0 N v b H V t b j g 0 N C w 4 N D N 9 J n F 1 b 3 Q 7 L C Z x d W 9 0 O 1 N l Y 3 R p b 2 4 x L 0 9 Q R U M g U 3 V w c G x 5 L 0 N o Y W 5 n Z W Q g V H l w Z S 5 7 Q 2 9 s d W 1 u O D Q 1 L D g 0 N H 0 m c X V v d D s s J n F 1 b 3 Q 7 U 2 V j d G l v b j E v T 1 B F Q y B T d X B w b H k v Q 2 h h b m d l Z C B U e X B l L n t D b 2 x 1 b W 4 4 N D Y s O D Q 1 f S Z x d W 9 0 O y w m c X V v d D t T Z W N 0 a W 9 u M S 9 P U E V D I F N 1 c H B s e S 9 D a G F u Z 2 V k I F R 5 c G U u e 0 N v b H V t b j g 0 N y w 4 N D Z 9 J n F 1 b 3 Q 7 L C Z x d W 9 0 O 1 N l Y 3 R p b 2 4 x L 0 9 Q R U M g U 3 V w c G x 5 L 0 N o Y W 5 n Z W Q g V H l w Z S 5 7 Q 2 9 s d W 1 u O D Q 4 L D g 0 N 3 0 m c X V v d D s s J n F 1 b 3 Q 7 U 2 V j d G l v b j E v T 1 B F Q y B T d X B w b H k v Q 2 h h b m d l Z C B U e X B l L n t D b 2 x 1 b W 4 4 N D k s O D Q 4 f S Z x d W 9 0 O y w m c X V v d D t T Z W N 0 a W 9 u M S 9 P U E V D I F N 1 c H B s e S 9 D a G F u Z 2 V k I F R 5 c G U u e 0 N v b H V t b j g 1 M C w 4 N D l 9 J n F 1 b 3 Q 7 L C Z x d W 9 0 O 1 N l Y 3 R p b 2 4 x L 0 9 Q R U M g U 3 V w c G x 5 L 0 N o Y W 5 n Z W Q g V H l w Z S 5 7 Q 2 9 s d W 1 u O D U x L D g 1 M H 0 m c X V v d D s s J n F 1 b 3 Q 7 U 2 V j d G l v b j E v T 1 B F Q y B T d X B w b H k v Q 2 h h b m d l Z C B U e X B l L n t D b 2 x 1 b W 4 4 N T I s O D U x f S Z x d W 9 0 O y w m c X V v d D t T Z W N 0 a W 9 u M S 9 P U E V D I F N 1 c H B s e S 9 D a G F u Z 2 V k I F R 5 c G U u e 0 N v b H V t b j g 1 M y w 4 N T J 9 J n F 1 b 3 Q 7 L C Z x d W 9 0 O 1 N l Y 3 R p b 2 4 x L 0 9 Q R U M g U 3 V w c G x 5 L 0 N o Y W 5 n Z W Q g V H l w Z S 5 7 Q 2 9 s d W 1 u O D U 0 L D g 1 M 3 0 m c X V v d D s s J n F 1 b 3 Q 7 U 2 V j d G l v b j E v T 1 B F Q y B T d X B w b H k v Q 2 h h b m d l Z C B U e X B l L n t D b 2 x 1 b W 4 4 N T U s O D U 0 f S Z x d W 9 0 O y w m c X V v d D t T Z W N 0 a W 9 u M S 9 P U E V D I F N 1 c H B s e S 9 D a G F u Z 2 V k I F R 5 c G U u e 0 N v b H V t b j g 1 N i w 4 N T V 9 J n F 1 b 3 Q 7 L C Z x d W 9 0 O 1 N l Y 3 R p b 2 4 x L 0 9 Q R U M g U 3 V w c G x 5 L 0 N o Y W 5 n Z W Q g V H l w Z S 5 7 Q 2 9 s d W 1 u O D U 3 L D g 1 N n 0 m c X V v d D s s J n F 1 b 3 Q 7 U 2 V j d G l v b j E v T 1 B F Q y B T d X B w b H k v Q 2 h h b m d l Z C B U e X B l L n t D b 2 x 1 b W 4 4 N T g s O D U 3 f S Z x d W 9 0 O y w m c X V v d D t T Z W N 0 a W 9 u M S 9 P U E V D I F N 1 c H B s e S 9 D a G F u Z 2 V k I F R 5 c G U u e 0 N v b H V t b j g 1 O S w 4 N T h 9 J n F 1 b 3 Q 7 L C Z x d W 9 0 O 1 N l Y 3 R p b 2 4 x L 0 9 Q R U M g U 3 V w c G x 5 L 0 N o Y W 5 n Z W Q g V H l w Z S 5 7 Q 2 9 s d W 1 u O D Y w L D g 1 O X 0 m c X V v d D s s J n F 1 b 3 Q 7 U 2 V j d G l v b j E v T 1 B F Q y B T d X B w b H k v Q 2 h h b m d l Z C B U e X B l L n t D b 2 x 1 b W 4 4 N j E s O D Y w f S Z x d W 9 0 O y w m c X V v d D t T Z W N 0 a W 9 u M S 9 P U E V D I F N 1 c H B s e S 9 D a G F u Z 2 V k I F R 5 c G U u e 0 N v b H V t b j g 2 M i w 4 N j F 9 J n F 1 b 3 Q 7 L C Z x d W 9 0 O 1 N l Y 3 R p b 2 4 x L 0 9 Q R U M g U 3 V w c G x 5 L 0 N o Y W 5 n Z W Q g V H l w Z S 5 7 Q 2 9 s d W 1 u O D Y z L D g 2 M n 0 m c X V v d D s s J n F 1 b 3 Q 7 U 2 V j d G l v b j E v T 1 B F Q y B T d X B w b H k v Q 2 h h b m d l Z C B U e X B l L n t D b 2 x 1 b W 4 4 N j Q s O D Y z f S Z x d W 9 0 O y w m c X V v d D t T Z W N 0 a W 9 u M S 9 P U E V D I F N 1 c H B s e S 9 D a G F u Z 2 V k I F R 5 c G U u e 0 N v b H V t b j g 2 N S w 4 N j R 9 J n F 1 b 3 Q 7 L C Z x d W 9 0 O 1 N l Y 3 R p b 2 4 x L 0 9 Q R U M g U 3 V w c G x 5 L 0 N o Y W 5 n Z W Q g V H l w Z S 5 7 Q 2 9 s d W 1 u O D Y 2 L D g 2 N X 0 m c X V v d D s s J n F 1 b 3 Q 7 U 2 V j d G l v b j E v T 1 B F Q y B T d X B w b H k v Q 2 h h b m d l Z C B U e X B l L n t D b 2 x 1 b W 4 4 N j c s O D Y 2 f S Z x d W 9 0 O y w m c X V v d D t T Z W N 0 a W 9 u M S 9 P U E V D I F N 1 c H B s e S 9 D a G F u Z 2 V k I F R 5 c G U u e 0 N v b H V t b j g 2 O C w 4 N j d 9 J n F 1 b 3 Q 7 L C Z x d W 9 0 O 1 N l Y 3 R p b 2 4 x L 0 9 Q R U M g U 3 V w c G x 5 L 0 N o Y W 5 n Z W Q g V H l w Z S 5 7 Q 2 9 s d W 1 u O D Y 5 L D g 2 O H 0 m c X V v d D s s J n F 1 b 3 Q 7 U 2 V j d G l v b j E v T 1 B F Q y B T d X B w b H k v Q 2 h h b m d l Z C B U e X B l L n t D b 2 x 1 b W 4 4 N z A s O D Y 5 f S Z x d W 9 0 O y w m c X V v d D t T Z W N 0 a W 9 u M S 9 P U E V D I F N 1 c H B s e S 9 D a G F u Z 2 V k I F R 5 c G U u e 0 N v b H V t b j g 3 M S w 4 N z B 9 J n F 1 b 3 Q 7 L C Z x d W 9 0 O 1 N l Y 3 R p b 2 4 x L 0 9 Q R U M g U 3 V w c G x 5 L 0 N o Y W 5 n Z W Q g V H l w Z S 5 7 Q 2 9 s d W 1 u O D c y L D g 3 M X 0 m c X V v d D s s J n F 1 b 3 Q 7 U 2 V j d G l v b j E v T 1 B F Q y B T d X B w b H k v Q 2 h h b m d l Z C B U e X B l L n t D b 2 x 1 b W 4 4 N z M s O D c y f S Z x d W 9 0 O y w m c X V v d D t T Z W N 0 a W 9 u M S 9 P U E V D I F N 1 c H B s e S 9 D a G F u Z 2 V k I F R 5 c G U u e 0 N v b H V t b j g 3 N C w 4 N z N 9 J n F 1 b 3 Q 7 L C Z x d W 9 0 O 1 N l Y 3 R p b 2 4 x L 0 9 Q R U M g U 3 V w c G x 5 L 0 N o Y W 5 n Z W Q g V H l w Z S 5 7 Q 2 9 s d W 1 u O D c 1 L D g 3 N H 0 m c X V v d D s s J n F 1 b 3 Q 7 U 2 V j d G l v b j E v T 1 B F Q y B T d X B w b H k v Q 2 h h b m d l Z C B U e X B l L n t D b 2 x 1 b W 4 4 N z Y s O D c 1 f S Z x d W 9 0 O y w m c X V v d D t T Z W N 0 a W 9 u M S 9 P U E V D I F N 1 c H B s e S 9 D a G F u Z 2 V k I F R 5 c G U u e 0 N v b H V t b j g 3 N y w 4 N z Z 9 J n F 1 b 3 Q 7 L C Z x d W 9 0 O 1 N l Y 3 R p b 2 4 x L 0 9 Q R U M g U 3 V w c G x 5 L 0 N o Y W 5 n Z W Q g V H l w Z S 5 7 Q 2 9 s d W 1 u O D c 4 L D g 3 N 3 0 m c X V v d D s s J n F 1 b 3 Q 7 U 2 V j d G l v b j E v T 1 B F Q y B T d X B w b H k v Q 2 h h b m d l Z C B U e X B l L n t D b 2 x 1 b W 4 4 N z k s O D c 4 f S Z x d W 9 0 O y w m c X V v d D t T Z W N 0 a W 9 u M S 9 P U E V D I F N 1 c H B s e S 9 D a G F u Z 2 V k I F R 5 c G U u e 0 N v b H V t b j g 4 M C w 4 N z l 9 J n F 1 b 3 Q 7 L C Z x d W 9 0 O 1 N l Y 3 R p b 2 4 x L 0 9 Q R U M g U 3 V w c G x 5 L 0 N o Y W 5 n Z W Q g V H l w Z S 5 7 Q 2 9 s d W 1 u O D g x L D g 4 M H 0 m c X V v d D s s J n F 1 b 3 Q 7 U 2 V j d G l v b j E v T 1 B F Q y B T d X B w b H k v Q 2 h h b m d l Z C B U e X B l L n t D b 2 x 1 b W 4 4 O D I s O D g x f S Z x d W 9 0 O y w m c X V v d D t T Z W N 0 a W 9 u M S 9 P U E V D I F N 1 c H B s e S 9 D a G F u Z 2 V k I F R 5 c G U u e 0 N v b H V t b j g 4 M y w 4 O D J 9 J n F 1 b 3 Q 7 L C Z x d W 9 0 O 1 N l Y 3 R p b 2 4 x L 0 9 Q R U M g U 3 V w c G x 5 L 0 N o Y W 5 n Z W Q g V H l w Z S 5 7 Q 2 9 s d W 1 u O D g 0 L D g 4 M 3 0 m c X V v d D s s J n F 1 b 3 Q 7 U 2 V j d G l v b j E v T 1 B F Q y B T d X B w b H k v Q 2 h h b m d l Z C B U e X B l L n t D b 2 x 1 b W 4 4 O D U s O D g 0 f S Z x d W 9 0 O y w m c X V v d D t T Z W N 0 a W 9 u M S 9 P U E V D I F N 1 c H B s e S 9 D a G F u Z 2 V k I F R 5 c G U u e 0 N v b H V t b j g 4 N i w 4 O D V 9 J n F 1 b 3 Q 7 L C Z x d W 9 0 O 1 N l Y 3 R p b 2 4 x L 0 9 Q R U M g U 3 V w c G x 5 L 0 N o Y W 5 n Z W Q g V H l w Z S 5 7 Q 2 9 s d W 1 u O D g 3 L D g 4 N n 0 m c X V v d D s s J n F 1 b 3 Q 7 U 2 V j d G l v b j E v T 1 B F Q y B T d X B w b H k v Q 2 h h b m d l Z C B U e X B l L n t D b 2 x 1 b W 4 4 O D g s O D g 3 f S Z x d W 9 0 O y w m c X V v d D t T Z W N 0 a W 9 u M S 9 P U E V D I F N 1 c H B s e S 9 D a G F u Z 2 V k I F R 5 c G U u e 0 N v b H V t b j g 4 O S w 4 O D h 9 J n F 1 b 3 Q 7 L C Z x d W 9 0 O 1 N l Y 3 R p b 2 4 x L 0 9 Q R U M g U 3 V w c G x 5 L 0 N o Y W 5 n Z W Q g V H l w Z S 5 7 Q 2 9 s d W 1 u O D k w L D g 4 O X 0 m c X V v d D s s J n F 1 b 3 Q 7 U 2 V j d G l v b j E v T 1 B F Q y B T d X B w b H k v Q 2 h h b m d l Z C B U e X B l L n t D b 2 x 1 b W 4 4 O T E s O D k w f S Z x d W 9 0 O y w m c X V v d D t T Z W N 0 a W 9 u M S 9 P U E V D I F N 1 c H B s e S 9 D a G F u Z 2 V k I F R 5 c G U u e 0 N v b H V t b j g 5 M i w 4 O T F 9 J n F 1 b 3 Q 7 L C Z x d W 9 0 O 1 N l Y 3 R p b 2 4 x L 0 9 Q R U M g U 3 V w c G x 5 L 0 N o Y W 5 n Z W Q g V H l w Z S 5 7 Q 2 9 s d W 1 u O D k z L D g 5 M n 0 m c X V v d D s s J n F 1 b 3 Q 7 U 2 V j d G l v b j E v T 1 B F Q y B T d X B w b H k v Q 2 h h b m d l Z C B U e X B l L n t D b 2 x 1 b W 4 4 O T Q s O D k z f S Z x d W 9 0 O y w m c X V v d D t T Z W N 0 a W 9 u M S 9 P U E V D I F N 1 c H B s e S 9 D a G F u Z 2 V k I F R 5 c G U u e 0 N v b H V t b j g 5 N S w 4 O T R 9 J n F 1 b 3 Q 7 L C Z x d W 9 0 O 1 N l Y 3 R p b 2 4 x L 0 9 Q R U M g U 3 V w c G x 5 L 0 N o Y W 5 n Z W Q g V H l w Z S 5 7 Q 2 9 s d W 1 u O D k 2 L D g 5 N X 0 m c X V v d D s s J n F 1 b 3 Q 7 U 2 V j d G l v b j E v T 1 B F Q y B T d X B w b H k v Q 2 h h b m d l Z C B U e X B l L n t D b 2 x 1 b W 4 4 O T c s O D k 2 f S Z x d W 9 0 O y w m c X V v d D t T Z W N 0 a W 9 u M S 9 P U E V D I F N 1 c H B s e S 9 D a G F u Z 2 V k I F R 5 c G U u e 0 N v b H V t b j g 5 O C w 4 O T d 9 J n F 1 b 3 Q 7 L C Z x d W 9 0 O 1 N l Y 3 R p b 2 4 x L 0 9 Q R U M g U 3 V w c G x 5 L 0 N o Y W 5 n Z W Q g V H l w Z S 5 7 Q 2 9 s d W 1 u O D k 5 L D g 5 O H 0 m c X V v d D s s J n F 1 b 3 Q 7 U 2 V j d G l v b j E v T 1 B F Q y B T d X B w b H k v Q 2 h h b m d l Z C B U e X B l L n t D b 2 x 1 b W 4 5 M D A s O D k 5 f S Z x d W 9 0 O y w m c X V v d D t T Z W N 0 a W 9 u M S 9 P U E V D I F N 1 c H B s e S 9 D a G F u Z 2 V k I F R 5 c G U u e 0 N v b H V t b j k w M S w 5 M D B 9 J n F 1 b 3 Q 7 L C Z x d W 9 0 O 1 N l Y 3 R p b 2 4 x L 0 9 Q R U M g U 3 V w c G x 5 L 0 N o Y W 5 n Z W Q g V H l w Z S 5 7 Q 2 9 s d W 1 u O T A y L D k w M X 0 m c X V v d D s s J n F 1 b 3 Q 7 U 2 V j d G l v b j E v T 1 B F Q y B T d X B w b H k v Q 2 h h b m d l Z C B U e X B l L n t D b 2 x 1 b W 4 5 M D M s O T A y f S Z x d W 9 0 O y w m c X V v d D t T Z W N 0 a W 9 u M S 9 P U E V D I F N 1 c H B s e S 9 D a G F u Z 2 V k I F R 5 c G U u e 0 N v b H V t b j k w N C w 5 M D N 9 J n F 1 b 3 Q 7 L C Z x d W 9 0 O 1 N l Y 3 R p b 2 4 x L 0 9 Q R U M g U 3 V w c G x 5 L 0 N o Y W 5 n Z W Q g V H l w Z S 5 7 Q 2 9 s d W 1 u O T A 1 L D k w N H 0 m c X V v d D s s J n F 1 b 3 Q 7 U 2 V j d G l v b j E v T 1 B F Q y B T d X B w b H k v Q 2 h h b m d l Z C B U e X B l L n t D b 2 x 1 b W 4 5 M D Y s O T A 1 f S Z x d W 9 0 O y w m c X V v d D t T Z W N 0 a W 9 u M S 9 P U E V D I F N 1 c H B s e S 9 D a G F u Z 2 V k I F R 5 c G U u e 0 N v b H V t b j k w N y w 5 M D Z 9 J n F 1 b 3 Q 7 L C Z x d W 9 0 O 1 N l Y 3 R p b 2 4 x L 0 9 Q R U M g U 3 V w c G x 5 L 0 N o Y W 5 n Z W Q g V H l w Z S 5 7 Q 2 9 s d W 1 u O T A 4 L D k w N 3 0 m c X V v d D s s J n F 1 b 3 Q 7 U 2 V j d G l v b j E v T 1 B F Q y B T d X B w b H k v Q 2 h h b m d l Z C B U e X B l L n t D b 2 x 1 b W 4 5 M D k s O T A 4 f S Z x d W 9 0 O y w m c X V v d D t T Z W N 0 a W 9 u M S 9 P U E V D I F N 1 c H B s e S 9 D a G F u Z 2 V k I F R 5 c G U u e 0 N v b H V t b j k x M C w 5 M D l 9 J n F 1 b 3 Q 7 L C Z x d W 9 0 O 1 N l Y 3 R p b 2 4 x L 0 9 Q R U M g U 3 V w c G x 5 L 0 N o Y W 5 n Z W Q g V H l w Z S 5 7 Q 2 9 s d W 1 u O T E x L D k x M H 0 m c X V v d D s s J n F 1 b 3 Q 7 U 2 V j d G l v b j E v T 1 B F Q y B T d X B w b H k v Q 2 h h b m d l Z C B U e X B l L n t D b 2 x 1 b W 4 5 M T I s O T E x f S Z x d W 9 0 O y w m c X V v d D t T Z W N 0 a W 9 u M S 9 P U E V D I F N 1 c H B s e S 9 D a G F u Z 2 V k I F R 5 c G U u e 0 N v b H V t b j k x M y w 5 M T J 9 J n F 1 b 3 Q 7 L C Z x d W 9 0 O 1 N l Y 3 R p b 2 4 x L 0 9 Q R U M g U 3 V w c G x 5 L 0 N o Y W 5 n Z W Q g V H l w Z S 5 7 Q 2 9 s d W 1 u O T E 0 L D k x M 3 0 m c X V v d D s s J n F 1 b 3 Q 7 U 2 V j d G l v b j E v T 1 B F Q y B T d X B w b H k v Q 2 h h b m d l Z C B U e X B l L n t D b 2 x 1 b W 4 5 M T U s O T E 0 f S Z x d W 9 0 O y w m c X V v d D t T Z W N 0 a W 9 u M S 9 P U E V D I F N 1 c H B s e S 9 D a G F u Z 2 V k I F R 5 c G U u e 0 N v b H V t b j k x N i w 5 M T V 9 J n F 1 b 3 Q 7 L C Z x d W 9 0 O 1 N l Y 3 R p b 2 4 x L 0 9 Q R U M g U 3 V w c G x 5 L 0 N o Y W 5 n Z W Q g V H l w Z S 5 7 Q 2 9 s d W 1 u O T E 3 L D k x N n 0 m c X V v d D s s J n F 1 b 3 Q 7 U 2 V j d G l v b j E v T 1 B F Q y B T d X B w b H k v Q 2 h h b m d l Z C B U e X B l L n t D b 2 x 1 b W 4 5 M T g s O T E 3 f S Z x d W 9 0 O y w m c X V v d D t T Z W N 0 a W 9 u M S 9 P U E V D I F N 1 c H B s e S 9 D a G F u Z 2 V k I F R 5 c G U u e 0 N v b H V t b j k x O S w 5 M T h 9 J n F 1 b 3 Q 7 L C Z x d W 9 0 O 1 N l Y 3 R p b 2 4 x L 0 9 Q R U M g U 3 V w c G x 5 L 0 N o Y W 5 n Z W Q g V H l w Z S 5 7 Q 2 9 s d W 1 u O T I w L D k x O X 0 m c X V v d D s s J n F 1 b 3 Q 7 U 2 V j d G l v b j E v T 1 B F Q y B T d X B w b H k v Q 2 h h b m d l Z C B U e X B l L n t D b 2 x 1 b W 4 5 M j E s O T I w f S Z x d W 9 0 O y w m c X V v d D t T Z W N 0 a W 9 u M S 9 P U E V D I F N 1 c H B s e S 9 D a G F u Z 2 V k I F R 5 c G U u e 0 N v b H V t b j k y M i w 5 M j F 9 J n F 1 b 3 Q 7 L C Z x d W 9 0 O 1 N l Y 3 R p b 2 4 x L 0 9 Q R U M g U 3 V w c G x 5 L 0 N o Y W 5 n Z W Q g V H l w Z S 5 7 Q 2 9 s d W 1 u O T I z L D k y M n 0 m c X V v d D s s J n F 1 b 3 Q 7 U 2 V j d G l v b j E v T 1 B F Q y B T d X B w b H k v Q 2 h h b m d l Z C B U e X B l L n t D b 2 x 1 b W 4 5 M j Q s O T I z f S Z x d W 9 0 O y w m c X V v d D t T Z W N 0 a W 9 u M S 9 P U E V D I F N 1 c H B s e S 9 D a G F u Z 2 V k I F R 5 c G U u e 0 N v b H V t b j k y N S w 5 M j R 9 J n F 1 b 3 Q 7 L C Z x d W 9 0 O 1 N l Y 3 R p b 2 4 x L 0 9 Q R U M g U 3 V w c G x 5 L 0 N o Y W 5 n Z W Q g V H l w Z S 5 7 Q 2 9 s d W 1 u O T I 2 L D k y N X 0 m c X V v d D s s J n F 1 b 3 Q 7 U 2 V j d G l v b j E v T 1 B F Q y B T d X B w b H k v Q 2 h h b m d l Z C B U e X B l L n t D b 2 x 1 b W 4 5 M j c s O T I 2 f S Z x d W 9 0 O y w m c X V v d D t T Z W N 0 a W 9 u M S 9 P U E V D I F N 1 c H B s e S 9 D a G F u Z 2 V k I F R 5 c G U u e 0 N v b H V t b j k y O C w 5 M j d 9 J n F 1 b 3 Q 7 L C Z x d W 9 0 O 1 N l Y 3 R p b 2 4 x L 0 9 Q R U M g U 3 V w c G x 5 L 0 N o Y W 5 n Z W Q g V H l w Z S 5 7 Q 2 9 s d W 1 u O T I 5 L D k y O H 0 m c X V v d D s s J n F 1 b 3 Q 7 U 2 V j d G l v b j E v T 1 B F Q y B T d X B w b H k v Q 2 h h b m d l Z C B U e X B l L n t D b 2 x 1 b W 4 5 M z A s O T I 5 f S Z x d W 9 0 O y w m c X V v d D t T Z W N 0 a W 9 u M S 9 P U E V D I F N 1 c H B s e S 9 D a G F u Z 2 V k I F R 5 c G U u e 0 N v b H V t b j k z M S w 5 M z B 9 J n F 1 b 3 Q 7 L C Z x d W 9 0 O 1 N l Y 3 R p b 2 4 x L 0 9 Q R U M g U 3 V w c G x 5 L 0 N o Y W 5 n Z W Q g V H l w Z S 5 7 Q 2 9 s d W 1 u O T M y L D k z M X 0 m c X V v d D s s J n F 1 b 3 Q 7 U 2 V j d G l v b j E v T 1 B F Q y B T d X B w b H k v Q 2 h h b m d l Z C B U e X B l L n t D b 2 x 1 b W 4 5 M z M s O T M y f S Z x d W 9 0 O y w m c X V v d D t T Z W N 0 a W 9 u M S 9 P U E V D I F N 1 c H B s e S 9 D a G F u Z 2 V k I F R 5 c G U u e 0 N v b H V t b j k z N C w 5 M z N 9 J n F 1 b 3 Q 7 L C Z x d W 9 0 O 1 N l Y 3 R p b 2 4 x L 0 9 Q R U M g U 3 V w c G x 5 L 0 N o Y W 5 n Z W Q g V H l w Z S 5 7 Q 2 9 s d W 1 u O T M 1 L D k z N H 0 m c X V v d D s s J n F 1 b 3 Q 7 U 2 V j d G l v b j E v T 1 B F Q y B T d X B w b H k v Q 2 h h b m d l Z C B U e X B l L n t D b 2 x 1 b W 4 5 M z Y s O T M 1 f S Z x d W 9 0 O y w m c X V v d D t T Z W N 0 a W 9 u M S 9 P U E V D I F N 1 c H B s e S 9 D a G F u Z 2 V k I F R 5 c G U u e 0 N v b H V t b j k z N y w 5 M z Z 9 J n F 1 b 3 Q 7 L C Z x d W 9 0 O 1 N l Y 3 R p b 2 4 x L 0 9 Q R U M g U 3 V w c G x 5 L 0 N o Y W 5 n Z W Q g V H l w Z S 5 7 Q 2 9 s d W 1 u O T M 4 L D k z N 3 0 m c X V v d D s s J n F 1 b 3 Q 7 U 2 V j d G l v b j E v T 1 B F Q y B T d X B w b H k v Q 2 h h b m d l Z C B U e X B l L n t D b 2 x 1 b W 4 5 M z k s O T M 4 f S Z x d W 9 0 O y w m c X V v d D t T Z W N 0 a W 9 u M S 9 P U E V D I F N 1 c H B s e S 9 D a G F u Z 2 V k I F R 5 c G U u e 0 N v b H V t b j k 0 M C w 5 M z l 9 J n F 1 b 3 Q 7 L C Z x d W 9 0 O 1 N l Y 3 R p b 2 4 x L 0 9 Q R U M g U 3 V w c G x 5 L 0 N o Y W 5 n Z W Q g V H l w Z S 5 7 Q 2 9 s d W 1 u O T Q x L D k 0 M H 0 m c X V v d D s s J n F 1 b 3 Q 7 U 2 V j d G l v b j E v T 1 B F Q y B T d X B w b H k v Q 2 h h b m d l Z C B U e X B l L n t D b 2 x 1 b W 4 5 N D I s O T Q x f S Z x d W 9 0 O y w m c X V v d D t T Z W N 0 a W 9 u M S 9 P U E V D I F N 1 c H B s e S 9 D a G F u Z 2 V k I F R 5 c G U u e 0 N v b H V t b j k 0 M y w 5 N D J 9 J n F 1 b 3 Q 7 L C Z x d W 9 0 O 1 N l Y 3 R p b 2 4 x L 0 9 Q R U M g U 3 V w c G x 5 L 0 N o Y W 5 n Z W Q g V H l w Z S 5 7 Q 2 9 s d W 1 u O T Q 0 L D k 0 M 3 0 m c X V v d D s s J n F 1 b 3 Q 7 U 2 V j d G l v b j E v T 1 B F Q y B T d X B w b H k v Q 2 h h b m d l Z C B U e X B l L n t D b 2 x 1 b W 4 5 N D U s O T Q 0 f S Z x d W 9 0 O y w m c X V v d D t T Z W N 0 a W 9 u M S 9 P U E V D I F N 1 c H B s e S 9 D a G F u Z 2 V k I F R 5 c G U u e 0 N v b H V t b j k 0 N i w 5 N D V 9 J n F 1 b 3 Q 7 L C Z x d W 9 0 O 1 N l Y 3 R p b 2 4 x L 0 9 Q R U M g U 3 V w c G x 5 L 0 N o Y W 5 n Z W Q g V H l w Z S 5 7 Q 2 9 s d W 1 u O T Q 3 L D k 0 N n 0 m c X V v d D s s J n F 1 b 3 Q 7 U 2 V j d G l v b j E v T 1 B F Q y B T d X B w b H k v Q 2 h h b m d l Z C B U e X B l L n t D b 2 x 1 b W 4 5 N D g s O T Q 3 f S Z x d W 9 0 O y w m c X V v d D t T Z W N 0 a W 9 u M S 9 P U E V D I F N 1 c H B s e S 9 D a G F u Z 2 V k I F R 5 c G U u e 0 N v b H V t b j k 0 O S w 5 N D h 9 J n F 1 b 3 Q 7 L C Z x d W 9 0 O 1 N l Y 3 R p b 2 4 x L 0 9 Q R U M g U 3 V w c G x 5 L 0 N o Y W 5 n Z W Q g V H l w Z S 5 7 Q 2 9 s d W 1 u O T U w L D k 0 O X 0 m c X V v d D s s J n F 1 b 3 Q 7 U 2 V j d G l v b j E v T 1 B F Q y B T d X B w b H k v Q 2 h h b m d l Z C B U e X B l L n t D b 2 x 1 b W 4 5 N T E s O T U w f S Z x d W 9 0 O y w m c X V v d D t T Z W N 0 a W 9 u M S 9 P U E V D I F N 1 c H B s e S 9 D a G F u Z 2 V k I F R 5 c G U u e 0 N v b H V t b j k 1 M i w 5 N T F 9 J n F 1 b 3 Q 7 L C Z x d W 9 0 O 1 N l Y 3 R p b 2 4 x L 0 9 Q R U M g U 3 V w c G x 5 L 0 N o Y W 5 n Z W Q g V H l w Z S 5 7 Q 2 9 s d W 1 u O T U z L D k 1 M n 0 m c X V v d D s s J n F 1 b 3 Q 7 U 2 V j d G l v b j E v T 1 B F Q y B T d X B w b H k v Q 2 h h b m d l Z C B U e X B l L n t D b 2 x 1 b W 4 5 N T Q s O T U z f S Z x d W 9 0 O y w m c X V v d D t T Z W N 0 a W 9 u M S 9 P U E V D I F N 1 c H B s e S 9 D a G F u Z 2 V k I F R 5 c G U u e 0 N v b H V t b j k 1 N S w 5 N T R 9 J n F 1 b 3 Q 7 L C Z x d W 9 0 O 1 N l Y 3 R p b 2 4 x L 0 9 Q R U M g U 3 V w c G x 5 L 0 N o Y W 5 n Z W Q g V H l w Z S 5 7 Q 2 9 s d W 1 u O T U 2 L D k 1 N X 0 m c X V v d D s s J n F 1 b 3 Q 7 U 2 V j d G l v b j E v T 1 B F Q y B T d X B w b H k v Q 2 h h b m d l Z C B U e X B l L n t D b 2 x 1 b W 4 5 N T c s O T U 2 f S Z x d W 9 0 O y w m c X V v d D t T Z W N 0 a W 9 u M S 9 P U E V D I F N 1 c H B s e S 9 D a G F u Z 2 V k I F R 5 c G U u e 0 N v b H V t b j k 1 O C w 5 N T d 9 J n F 1 b 3 Q 7 L C Z x d W 9 0 O 1 N l Y 3 R p b 2 4 x L 0 9 Q R U M g U 3 V w c G x 5 L 0 N o Y W 5 n Z W Q g V H l w Z S 5 7 Q 2 9 s d W 1 u O T U 5 L D k 1 O H 0 m c X V v d D s s J n F 1 b 3 Q 7 U 2 V j d G l v b j E v T 1 B F Q y B T d X B w b H k v Q 2 h h b m d l Z C B U e X B l L n t D b 2 x 1 b W 4 5 N j A s O T U 5 f S Z x d W 9 0 O y w m c X V v d D t T Z W N 0 a W 9 u M S 9 P U E V D I F N 1 c H B s e S 9 D a G F u Z 2 V k I F R 5 c G U u e 0 N v b H V t b j k 2 M S w 5 N j B 9 J n F 1 b 3 Q 7 L C Z x d W 9 0 O 1 N l Y 3 R p b 2 4 x L 0 9 Q R U M g U 3 V w c G x 5 L 0 N o Y W 5 n Z W Q g V H l w Z S 5 7 Q 2 9 s d W 1 u O T Y y L D k 2 M X 0 m c X V v d D t d L C Z x d W 9 0 O 1 J l b G F 0 a W 9 u c 2 h p c E l u Z m 8 m c X V v d D s 6 W 1 1 9 I i A v P j x F b n R y e S B U e X B l P S J G a W x s Q 2 9 1 b n Q i I F Z h b H V l P S J s N T k i I C 8 + P E V u d H J 5 I F R 5 c G U 9 I k Z p b G x T d G F 0 d X M i I F Z h b H V l P S J z Q 2 9 t c G x l d G U i I C 8 + P E V u d H J 5 I F R 5 c G U 9 I k Z p b G x D b 2 x 1 b W 5 O Y W 1 l c y I g V m F s d W U 9 I n N b J n F 1 b 3 Q 7 Q 2 9 s d W 1 u J n F 1 b 3 Q 7 L C Z x d W 9 0 O z I w M T g m c X V v d D s s J n F 1 b 3 Q 7 M j A x O S Z x d W 9 0 O y w m c X V v d D s y M D I w J n F 1 b 3 Q 7 L C Z x d W 9 0 O z N R M j E m c X V v d D s s J n F 1 b 3 Q 7 N F E y M S Z x d W 9 0 O y w m c X V v d D s y M D I x J n F 1 b 3 Q 7 L C Z x d W 9 0 O z I x L z I w J n F 1 b 3 Q 7 L C Z x d W 9 0 O z F R M j I m c X V v d D s s J n F 1 b 3 Q 7 M l E y M i Z x d W 9 0 O y w m c X V v d D s z U T I y J n F 1 b 3 Q 7 L C Z x d W 9 0 O z R R M j I m c X V v d D s s J n F 1 b 3 Q 7 M j A y M i Z x d W 9 0 O y w m c X V v d D s y M i 8 y M S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y w m c X V v d D t D b 2 x 1 b W 4 y M S Z x d W 9 0 O y w m c X V v d D t D b 2 x 1 b W 4 y M i Z x d W 9 0 O y w m c X V v d D t D b 2 x 1 b W 4 y M y Z x d W 9 0 O y w m c X V v d D t D b 2 x 1 b W 4 y N C Z x d W 9 0 O y w m c X V v d D t D b 2 x 1 b W 4 y N S Z x d W 9 0 O y w m c X V v d D t D b 2 x 1 b W 4 y N i Z x d W 9 0 O y w m c X V v d D t D b 2 x 1 b W 4 y N y Z x d W 9 0 O y w m c X V v d D t D b 2 x 1 b W 4 y O C Z x d W 9 0 O y w m c X V v d D t D b 2 x 1 b W 4 y O S Z x d W 9 0 O y w m c X V v d D t D b 2 x 1 b W 4 z M C Z x d W 9 0 O y w m c X V v d D t D b 2 x 1 b W 4 z M S Z x d W 9 0 O y w m c X V v d D t D b 2 x 1 b W 4 z M i Z x d W 9 0 O y w m c X V v d D t D b 2 x 1 b W 4 z M y Z x d W 9 0 O y w m c X V v d D t D b 2 x 1 b W 4 z N C Z x d W 9 0 O y w m c X V v d D t D b 2 x 1 b W 4 z N S Z x d W 9 0 O y w m c X V v d D t D b 2 x 1 b W 4 z N i Z x d W 9 0 O y w m c X V v d D t D b 2 x 1 b W 4 z N y Z x d W 9 0 O y w m c X V v d D t D b 2 x 1 b W 4 z O C Z x d W 9 0 O y w m c X V v d D t D b 2 x 1 b W 4 z O S Z x d W 9 0 O y w m c X V v d D t D b 2 x 1 b W 4 0 M C Z x d W 9 0 O y w m c X V v d D t D b 2 x 1 b W 4 0 M S Z x d W 9 0 O y w m c X V v d D t D b 2 x 1 b W 4 0 M i Z x d W 9 0 O y w m c X V v d D t D b 2 x 1 b W 4 0 M y Z x d W 9 0 O y w m c X V v d D t D b 2 x 1 b W 4 0 N C Z x d W 9 0 O y w m c X V v d D t D b 2 x 1 b W 4 0 N S Z x d W 9 0 O y w m c X V v d D t D b 2 x 1 b W 4 0 N i Z x d W 9 0 O y w m c X V v d D t D b 2 x 1 b W 4 0 N y Z x d W 9 0 O y w m c X V v d D t D b 2 x 1 b W 4 0 O C Z x d W 9 0 O y w m c X V v d D t D b 2 x 1 b W 4 0 O S Z x d W 9 0 O y w m c X V v d D t D b 2 x 1 b W 4 1 M C Z x d W 9 0 O y w m c X V v d D t D b 2 x 1 b W 4 1 M S Z x d W 9 0 O y w m c X V v d D t D b 2 x 1 b W 4 1 M i Z x d W 9 0 O y w m c X V v d D t D b 2 x 1 b W 4 1 M y Z x d W 9 0 O y w m c X V v d D t D b 2 x 1 b W 4 1 N C Z x d W 9 0 O y w m c X V v d D t D b 2 x 1 b W 4 1 N S Z x d W 9 0 O y w m c X V v d D t D b 2 x 1 b W 4 1 N i Z x d W 9 0 O y w m c X V v d D t D b 2 x 1 b W 4 1 N y Z x d W 9 0 O y w m c X V v d D t D b 2 x 1 b W 4 1 O C Z x d W 9 0 O y w m c X V v d D t D b 2 x 1 b W 4 1 O S Z x d W 9 0 O y w m c X V v d D t D b 2 x 1 b W 4 2 M C Z x d W 9 0 O y w m c X V v d D t D b 2 x 1 b W 4 2 M S Z x d W 9 0 O y w m c X V v d D t D b 2 x 1 b W 4 2 M i Z x d W 9 0 O y w m c X V v d D t D b 2 x 1 b W 4 2 M y Z x d W 9 0 O y w m c X V v d D t D b 2 x 1 b W 4 2 N C Z x d W 9 0 O y w m c X V v d D t D b 2 x 1 b W 4 2 N S Z x d W 9 0 O y w m c X V v d D t D b 2 x 1 b W 4 2 N i Z x d W 9 0 O y w m c X V v d D t D b 2 x 1 b W 4 2 N y Z x d W 9 0 O y w m c X V v d D t D b 2 x 1 b W 4 2 O C Z x d W 9 0 O y w m c X V v d D t D b 2 x 1 b W 4 2 O S Z x d W 9 0 O y w m c X V v d D t D b 2 x 1 b W 4 3 M C Z x d W 9 0 O y w m c X V v d D t D b 2 x 1 b W 4 3 M S Z x d W 9 0 O y w m c X V v d D t D b 2 x 1 b W 4 3 M i Z x d W 9 0 O y w m c X V v d D t D b 2 x 1 b W 4 3 M y Z x d W 9 0 O y w m c X V v d D t D b 2 x 1 b W 4 3 N C Z x d W 9 0 O y w m c X V v d D t D b 2 x 1 b W 4 3 N S Z x d W 9 0 O y w m c X V v d D t D b 2 x 1 b W 4 3 N i Z x d W 9 0 O y w m c X V v d D t D b 2 x 1 b W 4 3 N y Z x d W 9 0 O y w m c X V v d D t D b 2 x 1 b W 4 3 O C Z x d W 9 0 O y w m c X V v d D t D b 2 x 1 b W 4 3 O S Z x d W 9 0 O y w m c X V v d D t D b 2 x 1 b W 4 4 M C Z x d W 9 0 O y w m c X V v d D t D b 2 x 1 b W 4 4 M S Z x d W 9 0 O y w m c X V v d D t D b 2 x 1 b W 4 4 M i Z x d W 9 0 O y w m c X V v d D t D b 2 x 1 b W 4 4 M y Z x d W 9 0 O y w m c X V v d D t D b 2 x 1 b W 4 4 N C Z x d W 9 0 O y w m c X V v d D t D b 2 x 1 b W 4 4 N S Z x d W 9 0 O y w m c X V v d D t D b 2 x 1 b W 4 4 N i Z x d W 9 0 O y w m c X V v d D t D b 2 x 1 b W 4 4 N y Z x d W 9 0 O y w m c X V v d D t D b 2 x 1 b W 4 4 O C Z x d W 9 0 O y w m c X V v d D t D b 2 x 1 b W 4 4 O S Z x d W 9 0 O y w m c X V v d D t D b 2 x 1 b W 4 5 M C Z x d W 9 0 O y w m c X V v d D t D b 2 x 1 b W 4 5 M S Z x d W 9 0 O y w m c X V v d D t D b 2 x 1 b W 4 5 M i Z x d W 9 0 O y w m c X V v d D t D b 2 x 1 b W 4 5 M y Z x d W 9 0 O y w m c X V v d D t D b 2 x 1 b W 4 5 N C Z x d W 9 0 O y w m c X V v d D t D b 2 x 1 b W 4 5 N S Z x d W 9 0 O y w m c X V v d D t D b 2 x 1 b W 4 5 N i Z x d W 9 0 O y w m c X V v d D t D b 2 x 1 b W 4 5 N y Z x d W 9 0 O y w m c X V v d D t D b 2 x 1 b W 4 5 O C Z x d W 9 0 O y w m c X V v d D t D b 2 x 1 b W 4 5 O S Z x d W 9 0 O y w m c X V v d D t D b 2 x 1 b W 4 x M D A m c X V v d D s s J n F 1 b 3 Q 7 Q 2 9 s d W 1 u M T A x J n F 1 b 3 Q 7 L C Z x d W 9 0 O 0 N v b H V t b j E w M i Z x d W 9 0 O y w m c X V v d D t D b 2 x 1 b W 4 x M D M m c X V v d D s s J n F 1 b 3 Q 7 Q 2 9 s d W 1 u M T A 0 J n F 1 b 3 Q 7 L C Z x d W 9 0 O 0 N v b H V t b j E w N S Z x d W 9 0 O y w m c X V v d D t D b 2 x 1 b W 4 x M D Y m c X V v d D s s J n F 1 b 3 Q 7 Q 2 9 s d W 1 u M T A 3 J n F 1 b 3 Q 7 L C Z x d W 9 0 O 0 N v b H V t b j E w O C Z x d W 9 0 O y w m c X V v d D t D b 2 x 1 b W 4 x M D k m c X V v d D s s J n F 1 b 3 Q 7 Q 2 9 s d W 1 u M T E w J n F 1 b 3 Q 7 L C Z x d W 9 0 O 0 N v b H V t b j E x M S Z x d W 9 0 O y w m c X V v d D t D b 2 x 1 b W 4 x M T I m c X V v d D s s J n F 1 b 3 Q 7 Q 2 9 s d W 1 u M T E z J n F 1 b 3 Q 7 L C Z x d W 9 0 O 0 N v b H V t b j E x N C Z x d W 9 0 O y w m c X V v d D t D b 2 x 1 b W 4 x M T U m c X V v d D s s J n F 1 b 3 Q 7 Q 2 9 s d W 1 u M T E 2 J n F 1 b 3 Q 7 L C Z x d W 9 0 O 0 N v b H V t b j E x N y Z x d W 9 0 O y w m c X V v d D t D b 2 x 1 b W 4 x M T g m c X V v d D s s J n F 1 b 3 Q 7 Q 2 9 s d W 1 u M T E 5 J n F 1 b 3 Q 7 L C Z x d W 9 0 O 0 N v b H V t b j E y M C Z x d W 9 0 O y w m c X V v d D t D b 2 x 1 b W 4 x M j E m c X V v d D s s J n F 1 b 3 Q 7 Q 2 9 s d W 1 u M T I y J n F 1 b 3 Q 7 L C Z x d W 9 0 O 0 N v b H V t b j E y M y Z x d W 9 0 O y w m c X V v d D t D b 2 x 1 b W 4 x M j Q m c X V v d D s s J n F 1 b 3 Q 7 Q 2 9 s d W 1 u M T I 1 J n F 1 b 3 Q 7 L C Z x d W 9 0 O 0 N v b H V t b j E y N i Z x d W 9 0 O y w m c X V v d D t D b 2 x 1 b W 4 x M j c m c X V v d D s s J n F 1 b 3 Q 7 Q 2 9 s d W 1 u M T I 4 J n F 1 b 3 Q 7 L C Z x d W 9 0 O 0 N v b H V t b j E y O S Z x d W 9 0 O y w m c X V v d D t D b 2 x 1 b W 4 x M z A m c X V v d D s s J n F 1 b 3 Q 7 Q 2 9 s d W 1 u M T M x J n F 1 b 3 Q 7 L C Z x d W 9 0 O 0 N v b H V t b j E z M i Z x d W 9 0 O y w m c X V v d D t D b 2 x 1 b W 4 x M z M m c X V v d D s s J n F 1 b 3 Q 7 Q 2 9 s d W 1 u M T M 0 J n F 1 b 3 Q 7 L C Z x d W 9 0 O 0 N v b H V t b j E z N S Z x d W 9 0 O y w m c X V v d D t D b 2 x 1 b W 4 x M z Y m c X V v d D s s J n F 1 b 3 Q 7 Q 2 9 s d W 1 u M T M 3 J n F 1 b 3 Q 7 L C Z x d W 9 0 O 0 N v b H V t b j E z O C Z x d W 9 0 O y w m c X V v d D t D b 2 x 1 b W 4 x M z k m c X V v d D s s J n F 1 b 3 Q 7 Q 2 9 s d W 1 u M T Q w J n F 1 b 3 Q 7 L C Z x d W 9 0 O 0 N v b H V t b j E 0 M S Z x d W 9 0 O y w m c X V v d D t D b 2 x 1 b W 4 x N D I m c X V v d D s s J n F 1 b 3 Q 7 Q 2 9 s d W 1 u M T Q z J n F 1 b 3 Q 7 L C Z x d W 9 0 O 0 N v b H V t b j E 0 N C Z x d W 9 0 O y w m c X V v d D t D b 2 x 1 b W 4 x N D U m c X V v d D s s J n F 1 b 3 Q 7 Q 2 9 s d W 1 u M T Q 2 J n F 1 b 3 Q 7 L C Z x d W 9 0 O 0 N v b H V t b j E 0 N y Z x d W 9 0 O y w m c X V v d D t D b 2 x 1 b W 4 x N D g m c X V v d D s s J n F 1 b 3 Q 7 Q 2 9 s d W 1 u M T Q 5 J n F 1 b 3 Q 7 L C Z x d W 9 0 O 0 N v b H V t b j E 1 M C Z x d W 9 0 O y w m c X V v d D t D b 2 x 1 b W 4 x N T E m c X V v d D s s J n F 1 b 3 Q 7 Q 2 9 s d W 1 u M T U y J n F 1 b 3 Q 7 L C Z x d W 9 0 O 0 N v b H V t b j E 1 M y Z x d W 9 0 O y w m c X V v d D t D b 2 x 1 b W 4 x N T Q m c X V v d D s s J n F 1 b 3 Q 7 Q 2 9 s d W 1 u M T U 1 J n F 1 b 3 Q 7 L C Z x d W 9 0 O 0 N v b H V t b j E 1 N i Z x d W 9 0 O y w m c X V v d D t D b 2 x 1 b W 4 x N T c m c X V v d D s s J n F 1 b 3 Q 7 Q 2 9 s d W 1 u M T U 4 J n F 1 b 3 Q 7 L C Z x d W 9 0 O 0 N v b H V t b j E 1 O S Z x d W 9 0 O y w m c X V v d D t D b 2 x 1 b W 4 x N j A m c X V v d D s s J n F 1 b 3 Q 7 Q 2 9 s d W 1 u M T Y x J n F 1 b 3 Q 7 L C Z x d W 9 0 O 0 N v b H V t b j E 2 M i Z x d W 9 0 O y w m c X V v d D t D b 2 x 1 b W 4 x N j M m c X V v d D s s J n F 1 b 3 Q 7 Q 2 9 s d W 1 u M T Y 0 J n F 1 b 3 Q 7 L C Z x d W 9 0 O 0 N v b H V t b j E 2 N S Z x d W 9 0 O y w m c X V v d D t D b 2 x 1 b W 4 x N j Y m c X V v d D s s J n F 1 b 3 Q 7 Q 2 9 s d W 1 u M T Y 3 J n F 1 b 3 Q 7 L C Z x d W 9 0 O 0 N v b H V t b j E 2 O C Z x d W 9 0 O y w m c X V v d D t D b 2 x 1 b W 4 x N j k m c X V v d D s s J n F 1 b 3 Q 7 Q 2 9 s d W 1 u M T c w J n F 1 b 3 Q 7 L C Z x d W 9 0 O 0 N v b H V t b j E 3 M S Z x d W 9 0 O y w m c X V v d D t D b 2 x 1 b W 4 x N z I m c X V v d D s s J n F 1 b 3 Q 7 Q 2 9 s d W 1 u M T c z J n F 1 b 3 Q 7 L C Z x d W 9 0 O 0 N v b H V t b j E 3 N C Z x d W 9 0 O y w m c X V v d D t D b 2 x 1 b W 4 x N z U m c X V v d D s s J n F 1 b 3 Q 7 Q 2 9 s d W 1 u M T c 2 J n F 1 b 3 Q 7 L C Z x d W 9 0 O 0 N v b H V t b j E 3 N y Z x d W 9 0 O y w m c X V v d D t D b 2 x 1 b W 4 x N z g m c X V v d D s s J n F 1 b 3 Q 7 Q 2 9 s d W 1 u M T c 5 J n F 1 b 3 Q 7 L C Z x d W 9 0 O 0 N v b H V t b j E 4 M C Z x d W 9 0 O y w m c X V v d D t D b 2 x 1 b W 4 x O D E m c X V v d D s s J n F 1 b 3 Q 7 Q 2 9 s d W 1 u M T g y J n F 1 b 3 Q 7 L C Z x d W 9 0 O 0 N v b H V t b j E 4 M y Z x d W 9 0 O y w m c X V v d D t D b 2 x 1 b W 4 x O D Q m c X V v d D s s J n F 1 b 3 Q 7 Q 2 9 s d W 1 u M T g 1 J n F 1 b 3 Q 7 L C Z x d W 9 0 O 0 N v b H V t b j E 4 N i Z x d W 9 0 O y w m c X V v d D t D b 2 x 1 b W 4 x O D c m c X V v d D s s J n F 1 b 3 Q 7 Q 2 9 s d W 1 u M T g 4 J n F 1 b 3 Q 7 L C Z x d W 9 0 O 0 N v b H V t b j E 4 O S Z x d W 9 0 O y w m c X V v d D t D b 2 x 1 b W 4 x O T A m c X V v d D s s J n F 1 b 3 Q 7 Q 2 9 s d W 1 u M T k x J n F 1 b 3 Q 7 L C Z x d W 9 0 O 0 N v b H V t b j E 5 M i Z x d W 9 0 O y w m c X V v d D t D b 2 x 1 b W 4 x O T M m c X V v d D s s J n F 1 b 3 Q 7 Q 2 9 s d W 1 u M T k 0 J n F 1 b 3 Q 7 L C Z x d W 9 0 O 0 N v b H V t b j E 5 N S Z x d W 9 0 O y w m c X V v d D t D b 2 x 1 b W 4 x O T Y m c X V v d D s s J n F 1 b 3 Q 7 Q 2 9 s d W 1 u M T k 3 J n F 1 b 3 Q 7 L C Z x d W 9 0 O 0 N v b H V t b j E 5 O C Z x d W 9 0 O y w m c X V v d D t D b 2 x 1 b W 4 x O T k m c X V v d D s s J n F 1 b 3 Q 7 Q 2 9 s d W 1 u M j A w J n F 1 b 3 Q 7 L C Z x d W 9 0 O 0 N v b H V t b j I w M S Z x d W 9 0 O y w m c X V v d D t D b 2 x 1 b W 4 y M D I m c X V v d D s s J n F 1 b 3 Q 7 Q 2 9 s d W 1 u M j A z J n F 1 b 3 Q 7 L C Z x d W 9 0 O 0 N v b H V t b j I w N C Z x d W 9 0 O y w m c X V v d D t D b 2 x 1 b W 4 y M D U m c X V v d D s s J n F 1 b 3 Q 7 Q 2 9 s d W 1 u M j A 2 J n F 1 b 3 Q 7 L C Z x d W 9 0 O 0 N v b H V t b j I w N y Z x d W 9 0 O y w m c X V v d D t D b 2 x 1 b W 4 y M D g m c X V v d D s s J n F 1 b 3 Q 7 Q 2 9 s d W 1 u M j A 5 J n F 1 b 3 Q 7 L C Z x d W 9 0 O 0 N v b H V t b j I x M C Z x d W 9 0 O y w m c X V v d D t D b 2 x 1 b W 4 y M T E m c X V v d D s s J n F 1 b 3 Q 7 Q 2 9 s d W 1 u M j E y J n F 1 b 3 Q 7 L C Z x d W 9 0 O 0 N v b H V t b j I x M y Z x d W 9 0 O y w m c X V v d D t D b 2 x 1 b W 4 y M T Q m c X V v d D s s J n F 1 b 3 Q 7 Q 2 9 s d W 1 u M j E 1 J n F 1 b 3 Q 7 L C Z x d W 9 0 O 0 N v b H V t b j I x N i Z x d W 9 0 O y w m c X V v d D t D b 2 x 1 b W 4 y M T c m c X V v d D s s J n F 1 b 3 Q 7 Q 2 9 s d W 1 u M j E 4 J n F 1 b 3 Q 7 L C Z x d W 9 0 O 0 N v b H V t b j I x O S Z x d W 9 0 O y w m c X V v d D t D b 2 x 1 b W 4 y M j A m c X V v d D s s J n F 1 b 3 Q 7 Q 2 9 s d W 1 u M j I x J n F 1 b 3 Q 7 L C Z x d W 9 0 O 0 N v b H V t b j I y M i Z x d W 9 0 O y w m c X V v d D t D b 2 x 1 b W 4 y M j M m c X V v d D s s J n F 1 b 3 Q 7 Q 2 9 s d W 1 u M j I 0 J n F 1 b 3 Q 7 L C Z x d W 9 0 O 0 N v b H V t b j I y N S Z x d W 9 0 O y w m c X V v d D t D b 2 x 1 b W 4 y M j Y m c X V v d D s s J n F 1 b 3 Q 7 Q 2 9 s d W 1 u M j I 3 J n F 1 b 3 Q 7 L C Z x d W 9 0 O 0 N v b H V t b j I y O C Z x d W 9 0 O y w m c X V v d D t D b 2 x 1 b W 4 y M j k m c X V v d D s s J n F 1 b 3 Q 7 Q 2 9 s d W 1 u M j M w J n F 1 b 3 Q 7 L C Z x d W 9 0 O 0 N v b H V t b j I z M S Z x d W 9 0 O y w m c X V v d D t D b 2 x 1 b W 4 y M z I m c X V v d D s s J n F 1 b 3 Q 7 Q 2 9 s d W 1 u M j M z J n F 1 b 3 Q 7 L C Z x d W 9 0 O 0 N v b H V t b j I z N C Z x d W 9 0 O y w m c X V v d D t D b 2 x 1 b W 4 y M z U m c X V v d D s s J n F 1 b 3 Q 7 Q 2 9 s d W 1 u M j M 2 J n F 1 b 3 Q 7 L C Z x d W 9 0 O 0 N v b H V t b j I z N y Z x d W 9 0 O y w m c X V v d D t D b 2 x 1 b W 4 y M z g m c X V v d D s s J n F 1 b 3 Q 7 Q 2 9 s d W 1 u M j M 5 J n F 1 b 3 Q 7 L C Z x d W 9 0 O 0 N v b H V t b j I 0 M C Z x d W 9 0 O y w m c X V v d D t D b 2 x 1 b W 4 y N D E m c X V v d D s s J n F 1 b 3 Q 7 Q 2 9 s d W 1 u M j Q y J n F 1 b 3 Q 7 L C Z x d W 9 0 O 0 N v b H V t b j I 0 M y Z x d W 9 0 O y w m c X V v d D t D b 2 x 1 b W 4 y N D Q m c X V v d D s s J n F 1 b 3 Q 7 Q 2 9 s d W 1 u M j Q 1 J n F 1 b 3 Q 7 L C Z x d W 9 0 O 0 N v b H V t b j I 0 N i Z x d W 9 0 O y w m c X V v d D t D b 2 x 1 b W 4 y N D c m c X V v d D s s J n F 1 b 3 Q 7 Q 2 9 s d W 1 u M j Q 4 J n F 1 b 3 Q 7 L C Z x d W 9 0 O 0 N v b H V t b j I 0 O S Z x d W 9 0 O y w m c X V v d D t D b 2 x 1 b W 4 y N T A m c X V v d D s s J n F 1 b 3 Q 7 Q 2 9 s d W 1 u M j U x J n F 1 b 3 Q 7 L C Z x d W 9 0 O 0 N v b H V t b j I 1 M i Z x d W 9 0 O y w m c X V v d D t D b 2 x 1 b W 4 y N T M m c X V v d D s s J n F 1 b 3 Q 7 Q 2 9 s d W 1 u M j U 0 J n F 1 b 3 Q 7 L C Z x d W 9 0 O 0 N v b H V t b j I 1 N S Z x d W 9 0 O y w m c X V v d D t D b 2 x 1 b W 4 y N T Y m c X V v d D s s J n F 1 b 3 Q 7 Q 2 9 s d W 1 u M j U 3 J n F 1 b 3 Q 7 L C Z x d W 9 0 O 0 N v b H V t b j I 1 O C Z x d W 9 0 O y w m c X V v d D t D b 2 x 1 b W 4 y N T k m c X V v d D s s J n F 1 b 3 Q 7 Q 2 9 s d W 1 u M j Y w J n F 1 b 3 Q 7 L C Z x d W 9 0 O 0 N v b H V t b j I 2 M S Z x d W 9 0 O y w m c X V v d D t D b 2 x 1 b W 4 y N j I m c X V v d D s s J n F 1 b 3 Q 7 Q 2 9 s d W 1 u M j Y z J n F 1 b 3 Q 7 L C Z x d W 9 0 O 0 N v b H V t b j I 2 N C Z x d W 9 0 O y w m c X V v d D t D b 2 x 1 b W 4 y N j U m c X V v d D s s J n F 1 b 3 Q 7 Q 2 9 s d W 1 u M j Y 2 J n F 1 b 3 Q 7 L C Z x d W 9 0 O 0 N v b H V t b j I 2 N y Z x d W 9 0 O y w m c X V v d D t D b 2 x 1 b W 4 y N j g m c X V v d D s s J n F 1 b 3 Q 7 Q 2 9 s d W 1 u M j Y 5 J n F 1 b 3 Q 7 L C Z x d W 9 0 O 0 N v b H V t b j I 3 M C Z x d W 9 0 O y w m c X V v d D t D b 2 x 1 b W 4 y N z E m c X V v d D s s J n F 1 b 3 Q 7 Q 2 9 s d W 1 u M j c y J n F 1 b 3 Q 7 L C Z x d W 9 0 O 0 N v b H V t b j I 3 M y Z x d W 9 0 O y w m c X V v d D t D b 2 x 1 b W 4 y N z Q m c X V v d D s s J n F 1 b 3 Q 7 Q 2 9 s d W 1 u M j c 1 J n F 1 b 3 Q 7 L C Z x d W 9 0 O 0 N v b H V t b j I 3 N i Z x d W 9 0 O y w m c X V v d D t D b 2 x 1 b W 4 y N z c m c X V v d D s s J n F 1 b 3 Q 7 Q 2 9 s d W 1 u M j c 4 J n F 1 b 3 Q 7 L C Z x d W 9 0 O 0 N v b H V t b j I 3 O S Z x d W 9 0 O y w m c X V v d D t D b 2 x 1 b W 4 y O D A m c X V v d D s s J n F 1 b 3 Q 7 Q 2 9 s d W 1 u M j g x J n F 1 b 3 Q 7 L C Z x d W 9 0 O 0 N v b H V t b j I 4 M i Z x d W 9 0 O y w m c X V v d D t D b 2 x 1 b W 4 y O D M m c X V v d D s s J n F 1 b 3 Q 7 Q 2 9 s d W 1 u M j g 0 J n F 1 b 3 Q 7 L C Z x d W 9 0 O 0 N v b H V t b j I 4 N S Z x d W 9 0 O y w m c X V v d D t D b 2 x 1 b W 4 y O D Y m c X V v d D s s J n F 1 b 3 Q 7 Q 2 9 s d W 1 u M j g 3 J n F 1 b 3 Q 7 L C Z x d W 9 0 O 0 N v b H V t b j I 4 O C Z x d W 9 0 O y w m c X V v d D t D b 2 x 1 b W 4 y O D k m c X V v d D s s J n F 1 b 3 Q 7 Q 2 9 s d W 1 u M j k w J n F 1 b 3 Q 7 L C Z x d W 9 0 O 0 N v b H V t b j I 5 M S Z x d W 9 0 O y w m c X V v d D t D b 2 x 1 b W 4 y O T I m c X V v d D s s J n F 1 b 3 Q 7 Q 2 9 s d W 1 u M j k z J n F 1 b 3 Q 7 L C Z x d W 9 0 O 0 N v b H V t b j I 5 N C Z x d W 9 0 O y w m c X V v d D t D b 2 x 1 b W 4 y O T U m c X V v d D s s J n F 1 b 3 Q 7 Q 2 9 s d W 1 u M j k 2 J n F 1 b 3 Q 7 L C Z x d W 9 0 O 0 N v b H V t b j I 5 N y Z x d W 9 0 O y w m c X V v d D t D b 2 x 1 b W 4 y O T g m c X V v d D s s J n F 1 b 3 Q 7 Q 2 9 s d W 1 u M j k 5 J n F 1 b 3 Q 7 L C Z x d W 9 0 O 0 N v b H V t b j M w M C Z x d W 9 0 O y w m c X V v d D t D b 2 x 1 b W 4 z M D E m c X V v d D s s J n F 1 b 3 Q 7 Q 2 9 s d W 1 u M z A y J n F 1 b 3 Q 7 L C Z x d W 9 0 O 0 N v b H V t b j M w M y Z x d W 9 0 O y w m c X V v d D t D b 2 x 1 b W 4 z M D Q m c X V v d D s s J n F 1 b 3 Q 7 Q 2 9 s d W 1 u M z A 1 J n F 1 b 3 Q 7 L C Z x d W 9 0 O 0 N v b H V t b j M w N i Z x d W 9 0 O y w m c X V v d D t D b 2 x 1 b W 4 z M D c m c X V v d D s s J n F 1 b 3 Q 7 Q 2 9 s d W 1 u M z A 4 J n F 1 b 3 Q 7 L C Z x d W 9 0 O 0 N v b H V t b j M w O S Z x d W 9 0 O y w m c X V v d D t D b 2 x 1 b W 4 z M T A m c X V v d D s s J n F 1 b 3 Q 7 Q 2 9 s d W 1 u M z E x J n F 1 b 3 Q 7 L C Z x d W 9 0 O 0 N v b H V t b j M x M i Z x d W 9 0 O y w m c X V v d D t D b 2 x 1 b W 4 z M T M m c X V v d D s s J n F 1 b 3 Q 7 Q 2 9 s d W 1 u M z E 0 J n F 1 b 3 Q 7 L C Z x d W 9 0 O 0 N v b H V t b j M x N S Z x d W 9 0 O y w m c X V v d D t D b 2 x 1 b W 4 z M T Y m c X V v d D s s J n F 1 b 3 Q 7 Q 2 9 s d W 1 u M z E 3 J n F 1 b 3 Q 7 L C Z x d W 9 0 O 0 N v b H V t b j M x O C Z x d W 9 0 O y w m c X V v d D t D b 2 x 1 b W 4 z M T k m c X V v d D s s J n F 1 b 3 Q 7 Q 2 9 s d W 1 u M z I w J n F 1 b 3 Q 7 L C Z x d W 9 0 O 0 N v b H V t b j M y M S Z x d W 9 0 O y w m c X V v d D t D b 2 x 1 b W 4 z M j I m c X V v d D s s J n F 1 b 3 Q 7 Q 2 9 s d W 1 u M z I z J n F 1 b 3 Q 7 L C Z x d W 9 0 O 0 N v b H V t b j M y N C Z x d W 9 0 O y w m c X V v d D t D b 2 x 1 b W 4 z M j U m c X V v d D s s J n F 1 b 3 Q 7 Q 2 9 s d W 1 u M z I 2 J n F 1 b 3 Q 7 L C Z x d W 9 0 O 0 N v b H V t b j M y N y Z x d W 9 0 O y w m c X V v d D t D b 2 x 1 b W 4 z M j g m c X V v d D s s J n F 1 b 3 Q 7 Q 2 9 s d W 1 u M z I 5 J n F 1 b 3 Q 7 L C Z x d W 9 0 O 0 N v b H V t b j M z M C Z x d W 9 0 O y w m c X V v d D t D b 2 x 1 b W 4 z M z E m c X V v d D s s J n F 1 b 3 Q 7 Q 2 9 s d W 1 u M z M y J n F 1 b 3 Q 7 L C Z x d W 9 0 O 0 N v b H V t b j M z M y Z x d W 9 0 O y w m c X V v d D t D b 2 x 1 b W 4 z M z Q m c X V v d D s s J n F 1 b 3 Q 7 Q 2 9 s d W 1 u M z M 1 J n F 1 b 3 Q 7 L C Z x d W 9 0 O 0 N v b H V t b j M z N i Z x d W 9 0 O y w m c X V v d D t D b 2 x 1 b W 4 z M z c m c X V v d D s s J n F 1 b 3 Q 7 Q 2 9 s d W 1 u M z M 4 J n F 1 b 3 Q 7 L C Z x d W 9 0 O 0 N v b H V t b j M z O S Z x d W 9 0 O y w m c X V v d D t D b 2 x 1 b W 4 z N D A m c X V v d D s s J n F 1 b 3 Q 7 Q 2 9 s d W 1 u M z Q x J n F 1 b 3 Q 7 L C Z x d W 9 0 O 0 N v b H V t b j M 0 M i Z x d W 9 0 O y w m c X V v d D t D b 2 x 1 b W 4 z N D M m c X V v d D s s J n F 1 b 3 Q 7 Q 2 9 s d W 1 u M z Q 0 J n F 1 b 3 Q 7 L C Z x d W 9 0 O 0 N v b H V t b j M 0 N S Z x d W 9 0 O y w m c X V v d D t D b 2 x 1 b W 4 z N D Y m c X V v d D s s J n F 1 b 3 Q 7 Q 2 9 s d W 1 u M z Q 3 J n F 1 b 3 Q 7 L C Z x d W 9 0 O 0 N v b H V t b j M 0 O C Z x d W 9 0 O y w m c X V v d D t D b 2 x 1 b W 4 z N D k m c X V v d D s s J n F 1 b 3 Q 7 Q 2 9 s d W 1 u M z U w J n F 1 b 3 Q 7 L C Z x d W 9 0 O 0 N v b H V t b j M 1 M S Z x d W 9 0 O y w m c X V v d D t D b 2 x 1 b W 4 z N T I m c X V v d D s s J n F 1 b 3 Q 7 Q 2 9 s d W 1 u M z U z J n F 1 b 3 Q 7 L C Z x d W 9 0 O 0 N v b H V t b j M 1 N C Z x d W 9 0 O y w m c X V v d D t D b 2 x 1 b W 4 z N T U m c X V v d D s s J n F 1 b 3 Q 7 Q 2 9 s d W 1 u M z U 2 J n F 1 b 3 Q 7 L C Z x d W 9 0 O 0 N v b H V t b j M 1 N y Z x d W 9 0 O y w m c X V v d D t D b 2 x 1 b W 4 z N T g m c X V v d D s s J n F 1 b 3 Q 7 Q 2 9 s d W 1 u M z U 5 J n F 1 b 3 Q 7 L C Z x d W 9 0 O 0 N v b H V t b j M 2 M C Z x d W 9 0 O y w m c X V v d D t D b 2 x 1 b W 4 z N j E m c X V v d D s s J n F 1 b 3 Q 7 Q 2 9 s d W 1 u M z Y y J n F 1 b 3 Q 7 L C Z x d W 9 0 O 0 N v b H V t b j M 2 M y Z x d W 9 0 O y w m c X V v d D t D b 2 x 1 b W 4 z N j Q m c X V v d D s s J n F 1 b 3 Q 7 Q 2 9 s d W 1 u M z Y 1 J n F 1 b 3 Q 7 L C Z x d W 9 0 O 0 N v b H V t b j M 2 N i Z x d W 9 0 O y w m c X V v d D t D b 2 x 1 b W 4 z N j c m c X V v d D s s J n F 1 b 3 Q 7 Q 2 9 s d W 1 u M z Y 4 J n F 1 b 3 Q 7 L C Z x d W 9 0 O 0 N v b H V t b j M 2 O S Z x d W 9 0 O y w m c X V v d D t D b 2 x 1 b W 4 z N z A m c X V v d D s s J n F 1 b 3 Q 7 Q 2 9 s d W 1 u M z c x J n F 1 b 3 Q 7 L C Z x d W 9 0 O 0 N v b H V t b j M 3 M i Z x d W 9 0 O y w m c X V v d D t D b 2 x 1 b W 4 z N z M m c X V v d D s s J n F 1 b 3 Q 7 Q 2 9 s d W 1 u M z c 0 J n F 1 b 3 Q 7 L C Z x d W 9 0 O 0 N v b H V t b j M 3 N S Z x d W 9 0 O y w m c X V v d D t D b 2 x 1 b W 4 z N z Y m c X V v d D s s J n F 1 b 3 Q 7 Q 2 9 s d W 1 u M z c 3 J n F 1 b 3 Q 7 L C Z x d W 9 0 O 0 N v b H V t b j M 3 O C Z x d W 9 0 O y w m c X V v d D t D b 2 x 1 b W 4 z N z k m c X V v d D s s J n F 1 b 3 Q 7 Q 2 9 s d W 1 u M z g w J n F 1 b 3 Q 7 L C Z x d W 9 0 O 0 N v b H V t b j M 4 M S Z x d W 9 0 O y w m c X V v d D t D b 2 x 1 b W 4 z O D I m c X V v d D s s J n F 1 b 3 Q 7 Q 2 9 s d W 1 u M z g z J n F 1 b 3 Q 7 L C Z x d W 9 0 O 0 N v b H V t b j M 4 N C Z x d W 9 0 O y w m c X V v d D t D b 2 x 1 b W 4 z O D U m c X V v d D s s J n F 1 b 3 Q 7 Q 2 9 s d W 1 u M z g 2 J n F 1 b 3 Q 7 L C Z x d W 9 0 O 0 N v b H V t b j M 4 N y Z x d W 9 0 O y w m c X V v d D t D b 2 x 1 b W 4 z O D g m c X V v d D s s J n F 1 b 3 Q 7 Q 2 9 s d W 1 u M z g 5 J n F 1 b 3 Q 7 L C Z x d W 9 0 O 0 N v b H V t b j M 5 M C Z x d W 9 0 O y w m c X V v d D t D b 2 x 1 b W 4 z O T E m c X V v d D s s J n F 1 b 3 Q 7 Q 2 9 s d W 1 u M z k y J n F 1 b 3 Q 7 L C Z x d W 9 0 O 0 N v b H V t b j M 5 M y Z x d W 9 0 O y w m c X V v d D t D b 2 x 1 b W 4 z O T Q m c X V v d D s s J n F 1 b 3 Q 7 Q 2 9 s d W 1 u M z k 1 J n F 1 b 3 Q 7 L C Z x d W 9 0 O 0 N v b H V t b j M 5 N i Z x d W 9 0 O y w m c X V v d D t D b 2 x 1 b W 4 z O T c m c X V v d D s s J n F 1 b 3 Q 7 Q 2 9 s d W 1 u M z k 4 J n F 1 b 3 Q 7 L C Z x d W 9 0 O 0 N v b H V t b j M 5 O S Z x d W 9 0 O y w m c X V v d D t D b 2 x 1 b W 4 0 M D A m c X V v d D s s J n F 1 b 3 Q 7 Q 2 9 s d W 1 u N D A x J n F 1 b 3 Q 7 L C Z x d W 9 0 O 0 N v b H V t b j Q w M i Z x d W 9 0 O y w m c X V v d D t D b 2 x 1 b W 4 0 M D M m c X V v d D s s J n F 1 b 3 Q 7 Q 2 9 s d W 1 u N D A 0 J n F 1 b 3 Q 7 L C Z x d W 9 0 O 0 N v b H V t b j Q w N S Z x d W 9 0 O y w m c X V v d D t D b 2 x 1 b W 4 0 M D Y m c X V v d D s s J n F 1 b 3 Q 7 Q 2 9 s d W 1 u N D A 3 J n F 1 b 3 Q 7 L C Z x d W 9 0 O 0 N v b H V t b j Q w O C Z x d W 9 0 O y w m c X V v d D t D b 2 x 1 b W 4 0 M D k m c X V v d D s s J n F 1 b 3 Q 7 Q 2 9 s d W 1 u N D E w J n F 1 b 3 Q 7 L C Z x d W 9 0 O 0 N v b H V t b j Q x M S Z x d W 9 0 O y w m c X V v d D t D b 2 x 1 b W 4 0 M T I m c X V v d D s s J n F 1 b 3 Q 7 Q 2 9 s d W 1 u N D E z J n F 1 b 3 Q 7 L C Z x d W 9 0 O 0 N v b H V t b j Q x N C Z x d W 9 0 O y w m c X V v d D t D b 2 x 1 b W 4 0 M T U m c X V v d D s s J n F 1 b 3 Q 7 Q 2 9 s d W 1 u N D E 2 J n F 1 b 3 Q 7 L C Z x d W 9 0 O 0 N v b H V t b j Q x N y Z x d W 9 0 O y w m c X V v d D t D b 2 x 1 b W 4 0 M T g m c X V v d D s s J n F 1 b 3 Q 7 Q 2 9 s d W 1 u N D E 5 J n F 1 b 3 Q 7 L C Z x d W 9 0 O 0 N v b H V t b j Q y M C Z x d W 9 0 O y w m c X V v d D t D b 2 x 1 b W 4 0 M j E m c X V v d D s s J n F 1 b 3 Q 7 Q 2 9 s d W 1 u N D I y J n F 1 b 3 Q 7 L C Z x d W 9 0 O 0 N v b H V t b j Q y M y Z x d W 9 0 O y w m c X V v d D t D b 2 x 1 b W 4 0 M j Q m c X V v d D s s J n F 1 b 3 Q 7 Q 2 9 s d W 1 u N D I 1 J n F 1 b 3 Q 7 L C Z x d W 9 0 O 0 N v b H V t b j Q y N i Z x d W 9 0 O y w m c X V v d D t D b 2 x 1 b W 4 0 M j c m c X V v d D s s J n F 1 b 3 Q 7 Q 2 9 s d W 1 u N D I 4 J n F 1 b 3 Q 7 L C Z x d W 9 0 O 0 N v b H V t b j Q y O S Z x d W 9 0 O y w m c X V v d D t D b 2 x 1 b W 4 0 M z A m c X V v d D s s J n F 1 b 3 Q 7 Q 2 9 s d W 1 u N D M x J n F 1 b 3 Q 7 L C Z x d W 9 0 O 0 N v b H V t b j Q z M i Z x d W 9 0 O y w m c X V v d D t D b 2 x 1 b W 4 0 M z M m c X V v d D s s J n F 1 b 3 Q 7 Q 2 9 s d W 1 u N D M 0 J n F 1 b 3 Q 7 L C Z x d W 9 0 O 0 N v b H V t b j Q z N S Z x d W 9 0 O y w m c X V v d D t D b 2 x 1 b W 4 0 M z Y m c X V v d D s s J n F 1 b 3 Q 7 Q 2 9 s d W 1 u N D M 3 J n F 1 b 3 Q 7 L C Z x d W 9 0 O 0 N v b H V t b j Q z O C Z x d W 9 0 O y w m c X V v d D t D b 2 x 1 b W 4 0 M z k m c X V v d D s s J n F 1 b 3 Q 7 Q 2 9 s d W 1 u N D Q w J n F 1 b 3 Q 7 L C Z x d W 9 0 O 0 N v b H V t b j Q 0 M S Z x d W 9 0 O y w m c X V v d D t D b 2 x 1 b W 4 0 N D I m c X V v d D s s J n F 1 b 3 Q 7 Q 2 9 s d W 1 u N D Q z J n F 1 b 3 Q 7 L C Z x d W 9 0 O 0 N v b H V t b j Q 0 N C Z x d W 9 0 O y w m c X V v d D t D b 2 x 1 b W 4 0 N D U m c X V v d D s s J n F 1 b 3 Q 7 Q 2 9 s d W 1 u N D Q 2 J n F 1 b 3 Q 7 L C Z x d W 9 0 O 0 N v b H V t b j Q 0 N y Z x d W 9 0 O y w m c X V v d D t D b 2 x 1 b W 4 0 N D g m c X V v d D s s J n F 1 b 3 Q 7 Q 2 9 s d W 1 u N D Q 5 J n F 1 b 3 Q 7 L C Z x d W 9 0 O 0 N v b H V t b j Q 1 M C Z x d W 9 0 O y w m c X V v d D t D b 2 x 1 b W 4 0 N T E m c X V v d D s s J n F 1 b 3 Q 7 Q 2 9 s d W 1 u N D U y J n F 1 b 3 Q 7 L C Z x d W 9 0 O 0 N v b H V t b j Q 1 M y Z x d W 9 0 O y w m c X V v d D t D b 2 x 1 b W 4 0 N T Q m c X V v d D s s J n F 1 b 3 Q 7 Q 2 9 s d W 1 u N D U 1 J n F 1 b 3 Q 7 L C Z x d W 9 0 O 0 N v b H V t b j Q 1 N i Z x d W 9 0 O y w m c X V v d D t D b 2 x 1 b W 4 0 N T c m c X V v d D s s J n F 1 b 3 Q 7 Q 2 9 s d W 1 u N D U 4 J n F 1 b 3 Q 7 L C Z x d W 9 0 O 0 N v b H V t b j Q 1 O S Z x d W 9 0 O y w m c X V v d D t D b 2 x 1 b W 4 0 N j A m c X V v d D s s J n F 1 b 3 Q 7 Q 2 9 s d W 1 u N D Y x J n F 1 b 3 Q 7 L C Z x d W 9 0 O 0 N v b H V t b j Q 2 M i Z x d W 9 0 O y w m c X V v d D t D b 2 x 1 b W 4 0 N j M m c X V v d D s s J n F 1 b 3 Q 7 Q 2 9 s d W 1 u N D Y 0 J n F 1 b 3 Q 7 L C Z x d W 9 0 O 0 N v b H V t b j Q 2 N S Z x d W 9 0 O y w m c X V v d D t D b 2 x 1 b W 4 0 N j Y m c X V v d D s s J n F 1 b 3 Q 7 Q 2 9 s d W 1 u N D Y 3 J n F 1 b 3 Q 7 L C Z x d W 9 0 O 0 N v b H V t b j Q 2 O C Z x d W 9 0 O y w m c X V v d D t D b 2 x 1 b W 4 0 N j k m c X V v d D s s J n F 1 b 3 Q 7 Q 2 9 s d W 1 u N D c w J n F 1 b 3 Q 7 L C Z x d W 9 0 O 0 N v b H V t b j Q 3 M S Z x d W 9 0 O y w m c X V v d D t D b 2 x 1 b W 4 0 N z I m c X V v d D s s J n F 1 b 3 Q 7 Q 2 9 s d W 1 u N D c z J n F 1 b 3 Q 7 L C Z x d W 9 0 O 0 N v b H V t b j Q 3 N C Z x d W 9 0 O y w m c X V v d D t D b 2 x 1 b W 4 0 N z U m c X V v d D s s J n F 1 b 3 Q 7 Q 2 9 s d W 1 u N D c 2 J n F 1 b 3 Q 7 L C Z x d W 9 0 O 0 N v b H V t b j Q 3 N y Z x d W 9 0 O y w m c X V v d D t D b 2 x 1 b W 4 0 N z g m c X V v d D s s J n F 1 b 3 Q 7 Q 2 9 s d W 1 u N D c 5 J n F 1 b 3 Q 7 L C Z x d W 9 0 O 0 N v b H V t b j Q 4 M C Z x d W 9 0 O y w m c X V v d D t D b 2 x 1 b W 4 0 O D E m c X V v d D s s J n F 1 b 3 Q 7 Q 2 9 s d W 1 u N D g y J n F 1 b 3 Q 7 L C Z x d W 9 0 O 0 N v b H V t b j Q 4 M y Z x d W 9 0 O y w m c X V v d D t D b 2 x 1 b W 4 0 O D Q m c X V v d D s s J n F 1 b 3 Q 7 Q 2 9 s d W 1 u N D g 1 J n F 1 b 3 Q 7 L C Z x d W 9 0 O 0 N v b H V t b j Q 4 N i Z x d W 9 0 O y w m c X V v d D t D b 2 x 1 b W 4 0 O D c m c X V v d D s s J n F 1 b 3 Q 7 Q 2 9 s d W 1 u N D g 4 J n F 1 b 3 Q 7 L C Z x d W 9 0 O 0 N v b H V t b j Q 4 O S Z x d W 9 0 O y w m c X V v d D t D b 2 x 1 b W 4 0 O T A m c X V v d D s s J n F 1 b 3 Q 7 Q 2 9 s d W 1 u N D k x J n F 1 b 3 Q 7 L C Z x d W 9 0 O 0 N v b H V t b j Q 5 M i Z x d W 9 0 O y w m c X V v d D t D b 2 x 1 b W 4 0 O T M m c X V v d D s s J n F 1 b 3 Q 7 Q 2 9 s d W 1 u N D k 0 J n F 1 b 3 Q 7 L C Z x d W 9 0 O 0 N v b H V t b j Q 5 N S Z x d W 9 0 O y w m c X V v d D t D b 2 x 1 b W 4 0 O T Y m c X V v d D s s J n F 1 b 3 Q 7 Q 2 9 s d W 1 u N D k 3 J n F 1 b 3 Q 7 L C Z x d W 9 0 O 0 N v b H V t b j Q 5 O C Z x d W 9 0 O y w m c X V v d D t D b 2 x 1 b W 4 0 O T k m c X V v d D s s J n F 1 b 3 Q 7 Q 2 9 s d W 1 u N T A w J n F 1 b 3 Q 7 L C Z x d W 9 0 O 0 N v b H V t b j U w M S Z x d W 9 0 O y w m c X V v d D t D b 2 x 1 b W 4 1 M D I m c X V v d D s s J n F 1 b 3 Q 7 Q 2 9 s d W 1 u N T A z J n F 1 b 3 Q 7 L C Z x d W 9 0 O 0 N v b H V t b j U w N C Z x d W 9 0 O y w m c X V v d D t D b 2 x 1 b W 4 1 M D U m c X V v d D s s J n F 1 b 3 Q 7 Q 2 9 s d W 1 u N T A 2 J n F 1 b 3 Q 7 L C Z x d W 9 0 O 0 N v b H V t b j U w N y Z x d W 9 0 O y w m c X V v d D t D b 2 x 1 b W 4 1 M D g m c X V v d D s s J n F 1 b 3 Q 7 Q 2 9 s d W 1 u N T A 5 J n F 1 b 3 Q 7 L C Z x d W 9 0 O 0 N v b H V t b j U x M C Z x d W 9 0 O y w m c X V v d D t D b 2 x 1 b W 4 1 M T E m c X V v d D s s J n F 1 b 3 Q 7 Q 2 9 s d W 1 u N T E y J n F 1 b 3 Q 7 L C Z x d W 9 0 O 0 N v b H V t b j U x M y Z x d W 9 0 O y w m c X V v d D t D b 2 x 1 b W 4 1 M T Q m c X V v d D s s J n F 1 b 3 Q 7 Q 2 9 s d W 1 u N T E 1 J n F 1 b 3 Q 7 L C Z x d W 9 0 O 0 N v b H V t b j U x N i Z x d W 9 0 O y w m c X V v d D t D b 2 x 1 b W 4 1 M T c m c X V v d D s s J n F 1 b 3 Q 7 Q 2 9 s d W 1 u N T E 4 J n F 1 b 3 Q 7 L C Z x d W 9 0 O 0 N v b H V t b j U x O S Z x d W 9 0 O y w m c X V v d D t D b 2 x 1 b W 4 1 M j A m c X V v d D s s J n F 1 b 3 Q 7 Q 2 9 s d W 1 u N T I x J n F 1 b 3 Q 7 L C Z x d W 9 0 O 0 N v b H V t b j U y M i Z x d W 9 0 O y w m c X V v d D t D b 2 x 1 b W 4 1 M j M m c X V v d D s s J n F 1 b 3 Q 7 Q 2 9 s d W 1 u N T I 0 J n F 1 b 3 Q 7 L C Z x d W 9 0 O 0 N v b H V t b j U y N S Z x d W 9 0 O y w m c X V v d D t D b 2 x 1 b W 4 1 M j Y m c X V v d D s s J n F 1 b 3 Q 7 Q 2 9 s d W 1 u N T I 3 J n F 1 b 3 Q 7 L C Z x d W 9 0 O 0 N v b H V t b j U y O C Z x d W 9 0 O y w m c X V v d D t D b 2 x 1 b W 4 1 M j k m c X V v d D s s J n F 1 b 3 Q 7 Q 2 9 s d W 1 u N T M w J n F 1 b 3 Q 7 L C Z x d W 9 0 O 0 N v b H V t b j U z M S Z x d W 9 0 O y w m c X V v d D t D b 2 x 1 b W 4 1 M z I m c X V v d D s s J n F 1 b 3 Q 7 Q 2 9 s d W 1 u N T M z J n F 1 b 3 Q 7 L C Z x d W 9 0 O 0 N v b H V t b j U z N C Z x d W 9 0 O y w m c X V v d D t D b 2 x 1 b W 4 1 M z U m c X V v d D s s J n F 1 b 3 Q 7 Q 2 9 s d W 1 u N T M 2 J n F 1 b 3 Q 7 L C Z x d W 9 0 O 0 N v b H V t b j U z N y Z x d W 9 0 O y w m c X V v d D t D b 2 x 1 b W 4 1 M z g m c X V v d D s s J n F 1 b 3 Q 7 Q 2 9 s d W 1 u N T M 5 J n F 1 b 3 Q 7 L C Z x d W 9 0 O 0 N v b H V t b j U 0 M C Z x d W 9 0 O y w m c X V v d D t D b 2 x 1 b W 4 1 N D E m c X V v d D s s J n F 1 b 3 Q 7 Q 2 9 s d W 1 u N T Q y J n F 1 b 3 Q 7 L C Z x d W 9 0 O 0 N v b H V t b j U 0 M y Z x d W 9 0 O y w m c X V v d D t D b 2 x 1 b W 4 1 N D Q m c X V v d D s s J n F 1 b 3 Q 7 Q 2 9 s d W 1 u N T Q 1 J n F 1 b 3 Q 7 L C Z x d W 9 0 O 0 N v b H V t b j U 0 N i Z x d W 9 0 O y w m c X V v d D t D b 2 x 1 b W 4 1 N D c m c X V v d D s s J n F 1 b 3 Q 7 Q 2 9 s d W 1 u N T Q 4 J n F 1 b 3 Q 7 L C Z x d W 9 0 O 0 N v b H V t b j U 0 O S Z x d W 9 0 O y w m c X V v d D t D b 2 x 1 b W 4 1 N T A m c X V v d D s s J n F 1 b 3 Q 7 Q 2 9 s d W 1 u N T U x J n F 1 b 3 Q 7 L C Z x d W 9 0 O 0 N v b H V t b j U 1 M i Z x d W 9 0 O y w m c X V v d D t D b 2 x 1 b W 4 1 N T M m c X V v d D s s J n F 1 b 3 Q 7 Q 2 9 s d W 1 u N T U 0 J n F 1 b 3 Q 7 L C Z x d W 9 0 O 0 N v b H V t b j U 1 N S Z x d W 9 0 O y w m c X V v d D t D b 2 x 1 b W 4 1 N T Y m c X V v d D s s J n F 1 b 3 Q 7 Q 2 9 s d W 1 u N T U 3 J n F 1 b 3 Q 7 L C Z x d W 9 0 O 0 N v b H V t b j U 1 O C Z x d W 9 0 O y w m c X V v d D t D b 2 x 1 b W 4 1 N T k m c X V v d D s s J n F 1 b 3 Q 7 Q 2 9 s d W 1 u N T Y w J n F 1 b 3 Q 7 L C Z x d W 9 0 O 0 N v b H V t b j U 2 M S Z x d W 9 0 O y w m c X V v d D t D b 2 x 1 b W 4 1 N j I m c X V v d D s s J n F 1 b 3 Q 7 Q 2 9 s d W 1 u N T Y z J n F 1 b 3 Q 7 L C Z x d W 9 0 O 0 N v b H V t b j U 2 N C Z x d W 9 0 O y w m c X V v d D t D b 2 x 1 b W 4 1 N j U m c X V v d D s s J n F 1 b 3 Q 7 Q 2 9 s d W 1 u N T Y 2 J n F 1 b 3 Q 7 L C Z x d W 9 0 O 0 N v b H V t b j U 2 N y Z x d W 9 0 O y w m c X V v d D t D b 2 x 1 b W 4 1 N j g m c X V v d D s s J n F 1 b 3 Q 7 Q 2 9 s d W 1 u N T Y 5 J n F 1 b 3 Q 7 L C Z x d W 9 0 O 0 N v b H V t b j U 3 M C Z x d W 9 0 O y w m c X V v d D t D b 2 x 1 b W 4 1 N z E m c X V v d D s s J n F 1 b 3 Q 7 Q 2 9 s d W 1 u N T c y J n F 1 b 3 Q 7 L C Z x d W 9 0 O 0 N v b H V t b j U 3 M y Z x d W 9 0 O y w m c X V v d D t D b 2 x 1 b W 4 1 N z Q m c X V v d D s s J n F 1 b 3 Q 7 Q 2 9 s d W 1 u N T c 1 J n F 1 b 3 Q 7 L C Z x d W 9 0 O 0 N v b H V t b j U 3 N i Z x d W 9 0 O y w m c X V v d D t D b 2 x 1 b W 4 1 N z c m c X V v d D s s J n F 1 b 3 Q 7 Q 2 9 s d W 1 u N T c 4 J n F 1 b 3 Q 7 L C Z x d W 9 0 O 0 N v b H V t b j U 3 O S Z x d W 9 0 O y w m c X V v d D t D b 2 x 1 b W 4 1 O D A m c X V v d D s s J n F 1 b 3 Q 7 Q 2 9 s d W 1 u N T g x J n F 1 b 3 Q 7 L C Z x d W 9 0 O 0 N v b H V t b j U 4 M i Z x d W 9 0 O y w m c X V v d D t D b 2 x 1 b W 4 1 O D M m c X V v d D s s J n F 1 b 3 Q 7 Q 2 9 s d W 1 u N T g 0 J n F 1 b 3 Q 7 L C Z x d W 9 0 O 0 N v b H V t b j U 4 N S Z x d W 9 0 O y w m c X V v d D t D b 2 x 1 b W 4 1 O D Y m c X V v d D s s J n F 1 b 3 Q 7 Q 2 9 s d W 1 u N T g 3 J n F 1 b 3 Q 7 L C Z x d W 9 0 O 0 N v b H V t b j U 4 O C Z x d W 9 0 O y w m c X V v d D t D b 2 x 1 b W 4 1 O D k m c X V v d D s s J n F 1 b 3 Q 7 Q 2 9 s d W 1 u N T k w J n F 1 b 3 Q 7 L C Z x d W 9 0 O 0 N v b H V t b j U 5 M S Z x d W 9 0 O y w m c X V v d D t D b 2 x 1 b W 4 1 O T I m c X V v d D s s J n F 1 b 3 Q 7 Q 2 9 s d W 1 u N T k z J n F 1 b 3 Q 7 L C Z x d W 9 0 O 0 N v b H V t b j U 5 N C Z x d W 9 0 O y w m c X V v d D t D b 2 x 1 b W 4 1 O T U m c X V v d D s s J n F 1 b 3 Q 7 Q 2 9 s d W 1 u N T k 2 J n F 1 b 3 Q 7 L C Z x d W 9 0 O 0 N v b H V t b j U 5 N y Z x d W 9 0 O y w m c X V v d D t D b 2 x 1 b W 4 1 O T g m c X V v d D s s J n F 1 b 3 Q 7 Q 2 9 s d W 1 u N T k 5 J n F 1 b 3 Q 7 L C Z x d W 9 0 O 0 N v b H V t b j Y w M C Z x d W 9 0 O y w m c X V v d D t D b 2 x 1 b W 4 2 M D E m c X V v d D s s J n F 1 b 3 Q 7 Q 2 9 s d W 1 u N j A y J n F 1 b 3 Q 7 L C Z x d W 9 0 O 0 N v b H V t b j Y w M y Z x d W 9 0 O y w m c X V v d D t D b 2 x 1 b W 4 2 M D Q m c X V v d D s s J n F 1 b 3 Q 7 Q 2 9 s d W 1 u N j A 1 J n F 1 b 3 Q 7 L C Z x d W 9 0 O 0 N v b H V t b j Y w N i Z x d W 9 0 O y w m c X V v d D t D b 2 x 1 b W 4 2 M D c m c X V v d D s s J n F 1 b 3 Q 7 Q 2 9 s d W 1 u N j A 4 J n F 1 b 3 Q 7 L C Z x d W 9 0 O 0 N v b H V t b j Y w O S Z x d W 9 0 O y w m c X V v d D t D b 2 x 1 b W 4 2 M T A m c X V v d D s s J n F 1 b 3 Q 7 Q 2 9 s d W 1 u N j E x J n F 1 b 3 Q 7 L C Z x d W 9 0 O 0 N v b H V t b j Y x M i Z x d W 9 0 O y w m c X V v d D t D b 2 x 1 b W 4 2 M T M m c X V v d D s s J n F 1 b 3 Q 7 Q 2 9 s d W 1 u N j E 0 J n F 1 b 3 Q 7 L C Z x d W 9 0 O 0 N v b H V t b j Y x N S Z x d W 9 0 O y w m c X V v d D t D b 2 x 1 b W 4 2 M T Y m c X V v d D s s J n F 1 b 3 Q 7 Q 2 9 s d W 1 u N j E 3 J n F 1 b 3 Q 7 L C Z x d W 9 0 O 0 N v b H V t b j Y x O C Z x d W 9 0 O y w m c X V v d D t D b 2 x 1 b W 4 2 M T k m c X V v d D s s J n F 1 b 3 Q 7 Q 2 9 s d W 1 u N j I w J n F 1 b 3 Q 7 L C Z x d W 9 0 O 0 N v b H V t b j Y y M S Z x d W 9 0 O y w m c X V v d D t D b 2 x 1 b W 4 2 M j I m c X V v d D s s J n F 1 b 3 Q 7 Q 2 9 s d W 1 u N j I z J n F 1 b 3 Q 7 L C Z x d W 9 0 O 0 N v b H V t b j Y y N C Z x d W 9 0 O y w m c X V v d D t D b 2 x 1 b W 4 2 M j U m c X V v d D s s J n F 1 b 3 Q 7 Q 2 9 s d W 1 u N j I 2 J n F 1 b 3 Q 7 L C Z x d W 9 0 O 0 N v b H V t b j Y y N y Z x d W 9 0 O y w m c X V v d D t D b 2 x 1 b W 4 2 M j g m c X V v d D s s J n F 1 b 3 Q 7 Q 2 9 s d W 1 u N j I 5 J n F 1 b 3 Q 7 L C Z x d W 9 0 O 0 N v b H V t b j Y z M C Z x d W 9 0 O y w m c X V v d D t D b 2 x 1 b W 4 2 M z E m c X V v d D s s J n F 1 b 3 Q 7 Q 2 9 s d W 1 u N j M y J n F 1 b 3 Q 7 L C Z x d W 9 0 O 0 N v b H V t b j Y z M y Z x d W 9 0 O y w m c X V v d D t D b 2 x 1 b W 4 2 M z Q m c X V v d D s s J n F 1 b 3 Q 7 Q 2 9 s d W 1 u N j M 1 J n F 1 b 3 Q 7 L C Z x d W 9 0 O 0 N v b H V t b j Y z N i Z x d W 9 0 O y w m c X V v d D t D b 2 x 1 b W 4 2 M z c m c X V v d D s s J n F 1 b 3 Q 7 Q 2 9 s d W 1 u N j M 4 J n F 1 b 3 Q 7 L C Z x d W 9 0 O 0 N v b H V t b j Y z O S Z x d W 9 0 O y w m c X V v d D t D b 2 x 1 b W 4 2 N D A m c X V v d D s s J n F 1 b 3 Q 7 Q 2 9 s d W 1 u N j Q x J n F 1 b 3 Q 7 L C Z x d W 9 0 O 0 N v b H V t b j Y 0 M i Z x d W 9 0 O y w m c X V v d D t D b 2 x 1 b W 4 2 N D M m c X V v d D s s J n F 1 b 3 Q 7 Q 2 9 s d W 1 u N j Q 0 J n F 1 b 3 Q 7 L C Z x d W 9 0 O 0 N v b H V t b j Y 0 N S Z x d W 9 0 O y w m c X V v d D t D b 2 x 1 b W 4 2 N D Y m c X V v d D s s J n F 1 b 3 Q 7 Q 2 9 s d W 1 u N j Q 3 J n F 1 b 3 Q 7 L C Z x d W 9 0 O 0 N v b H V t b j Y 0 O C Z x d W 9 0 O y w m c X V v d D t D b 2 x 1 b W 4 2 N D k m c X V v d D s s J n F 1 b 3 Q 7 Q 2 9 s d W 1 u N j U w J n F 1 b 3 Q 7 L C Z x d W 9 0 O 0 N v b H V t b j Y 1 M S Z x d W 9 0 O y w m c X V v d D t D b 2 x 1 b W 4 2 N T I m c X V v d D s s J n F 1 b 3 Q 7 Q 2 9 s d W 1 u N j U z J n F 1 b 3 Q 7 L C Z x d W 9 0 O 0 N v b H V t b j Y 1 N C Z x d W 9 0 O y w m c X V v d D t D b 2 x 1 b W 4 2 N T U m c X V v d D s s J n F 1 b 3 Q 7 Q 2 9 s d W 1 u N j U 2 J n F 1 b 3 Q 7 L C Z x d W 9 0 O 0 N v b H V t b j Y 1 N y Z x d W 9 0 O y w m c X V v d D t D b 2 x 1 b W 4 2 N T g m c X V v d D s s J n F 1 b 3 Q 7 Q 2 9 s d W 1 u N j U 5 J n F 1 b 3 Q 7 L C Z x d W 9 0 O 0 N v b H V t b j Y 2 M C Z x d W 9 0 O y w m c X V v d D t D b 2 x 1 b W 4 2 N j E m c X V v d D s s J n F 1 b 3 Q 7 Q 2 9 s d W 1 u N j Y y J n F 1 b 3 Q 7 L C Z x d W 9 0 O 0 N v b H V t b j Y 2 M y Z x d W 9 0 O y w m c X V v d D t D b 2 x 1 b W 4 2 N j Q m c X V v d D s s J n F 1 b 3 Q 7 Q 2 9 s d W 1 u N j Y 1 J n F 1 b 3 Q 7 L C Z x d W 9 0 O 0 N v b H V t b j Y 2 N i Z x d W 9 0 O y w m c X V v d D t D b 2 x 1 b W 4 2 N j c m c X V v d D s s J n F 1 b 3 Q 7 Q 2 9 s d W 1 u N j Y 4 J n F 1 b 3 Q 7 L C Z x d W 9 0 O 0 N v b H V t b j Y 2 O S Z x d W 9 0 O y w m c X V v d D t D b 2 x 1 b W 4 2 N z A m c X V v d D s s J n F 1 b 3 Q 7 Q 2 9 s d W 1 u N j c x J n F 1 b 3 Q 7 L C Z x d W 9 0 O 0 N v b H V t b j Y 3 M i Z x d W 9 0 O y w m c X V v d D t D b 2 x 1 b W 4 2 N z M m c X V v d D s s J n F 1 b 3 Q 7 Q 2 9 s d W 1 u N j c 0 J n F 1 b 3 Q 7 L C Z x d W 9 0 O 0 N v b H V t b j Y 3 N S Z x d W 9 0 O y w m c X V v d D t D b 2 x 1 b W 4 2 N z Y m c X V v d D s s J n F 1 b 3 Q 7 Q 2 9 s d W 1 u N j c 3 J n F 1 b 3 Q 7 L C Z x d W 9 0 O 0 N v b H V t b j Y 3 O C Z x d W 9 0 O y w m c X V v d D t D b 2 x 1 b W 4 2 N z k m c X V v d D s s J n F 1 b 3 Q 7 Q 2 9 s d W 1 u N j g w J n F 1 b 3 Q 7 L C Z x d W 9 0 O 0 N v b H V t b j Y 4 M S Z x d W 9 0 O y w m c X V v d D t D b 2 x 1 b W 4 2 O D I m c X V v d D s s J n F 1 b 3 Q 7 Q 2 9 s d W 1 u N j g z J n F 1 b 3 Q 7 L C Z x d W 9 0 O 0 N v b H V t b j Y 4 N C Z x d W 9 0 O y w m c X V v d D t D b 2 x 1 b W 4 2 O D U m c X V v d D s s J n F 1 b 3 Q 7 Q 2 9 s d W 1 u N j g 2 J n F 1 b 3 Q 7 L C Z x d W 9 0 O 0 N v b H V t b j Y 4 N y Z x d W 9 0 O y w m c X V v d D t D b 2 x 1 b W 4 2 O D g m c X V v d D s s J n F 1 b 3 Q 7 Q 2 9 s d W 1 u N j g 5 J n F 1 b 3 Q 7 L C Z x d W 9 0 O 0 N v b H V t b j Y 5 M C Z x d W 9 0 O y w m c X V v d D t D b 2 x 1 b W 4 2 O T E m c X V v d D s s J n F 1 b 3 Q 7 Q 2 9 s d W 1 u N j k y J n F 1 b 3 Q 7 L C Z x d W 9 0 O 0 N v b H V t b j Y 5 M y Z x d W 9 0 O y w m c X V v d D t D b 2 x 1 b W 4 2 O T Q m c X V v d D s s J n F 1 b 3 Q 7 Q 2 9 s d W 1 u N j k 1 J n F 1 b 3 Q 7 L C Z x d W 9 0 O 0 N v b H V t b j Y 5 N i Z x d W 9 0 O y w m c X V v d D t D b 2 x 1 b W 4 2 O T c m c X V v d D s s J n F 1 b 3 Q 7 Q 2 9 s d W 1 u N j k 4 J n F 1 b 3 Q 7 L C Z x d W 9 0 O 0 N v b H V t b j Y 5 O S Z x d W 9 0 O y w m c X V v d D t D b 2 x 1 b W 4 3 M D A m c X V v d D s s J n F 1 b 3 Q 7 Q 2 9 s d W 1 u N z A x J n F 1 b 3 Q 7 L C Z x d W 9 0 O 0 N v b H V t b j c w M i Z x d W 9 0 O y w m c X V v d D t D b 2 x 1 b W 4 3 M D M m c X V v d D s s J n F 1 b 3 Q 7 Q 2 9 s d W 1 u N z A 0 J n F 1 b 3 Q 7 L C Z x d W 9 0 O 0 N v b H V t b j c w N S Z x d W 9 0 O y w m c X V v d D t D b 2 x 1 b W 4 3 M D Y m c X V v d D s s J n F 1 b 3 Q 7 Q 2 9 s d W 1 u N z A 3 J n F 1 b 3 Q 7 L C Z x d W 9 0 O 0 N v b H V t b j c w O C Z x d W 9 0 O y w m c X V v d D t D b 2 x 1 b W 4 3 M D k m c X V v d D s s J n F 1 b 3 Q 7 Q 2 9 s d W 1 u N z E w J n F 1 b 3 Q 7 L C Z x d W 9 0 O 0 N v b H V t b j c x M S Z x d W 9 0 O y w m c X V v d D t D b 2 x 1 b W 4 3 M T I m c X V v d D s s J n F 1 b 3 Q 7 Q 2 9 s d W 1 u N z E z J n F 1 b 3 Q 7 L C Z x d W 9 0 O 0 N v b H V t b j c x N C Z x d W 9 0 O y w m c X V v d D t D b 2 x 1 b W 4 3 M T U m c X V v d D s s J n F 1 b 3 Q 7 Q 2 9 s d W 1 u N z E 2 J n F 1 b 3 Q 7 L C Z x d W 9 0 O 0 N v b H V t b j c x N y Z x d W 9 0 O y w m c X V v d D t D b 2 x 1 b W 4 3 M T g m c X V v d D s s J n F 1 b 3 Q 7 Q 2 9 s d W 1 u N z E 5 J n F 1 b 3 Q 7 L C Z x d W 9 0 O 0 N v b H V t b j c y M C Z x d W 9 0 O y w m c X V v d D t D b 2 x 1 b W 4 3 M j E m c X V v d D s s J n F 1 b 3 Q 7 Q 2 9 s d W 1 u N z I y J n F 1 b 3 Q 7 L C Z x d W 9 0 O 0 N v b H V t b j c y M y Z x d W 9 0 O y w m c X V v d D t D b 2 x 1 b W 4 3 M j Q m c X V v d D s s J n F 1 b 3 Q 7 Q 2 9 s d W 1 u N z I 1 J n F 1 b 3 Q 7 L C Z x d W 9 0 O 0 N v b H V t b j c y N i Z x d W 9 0 O y w m c X V v d D t D b 2 x 1 b W 4 3 M j c m c X V v d D s s J n F 1 b 3 Q 7 Q 2 9 s d W 1 u N z I 4 J n F 1 b 3 Q 7 L C Z x d W 9 0 O 0 N v b H V t b j c y O S Z x d W 9 0 O y w m c X V v d D t D b 2 x 1 b W 4 3 M z A m c X V v d D s s J n F 1 b 3 Q 7 Q 2 9 s d W 1 u N z M x J n F 1 b 3 Q 7 L C Z x d W 9 0 O 0 N v b H V t b j c z M i Z x d W 9 0 O y w m c X V v d D t D b 2 x 1 b W 4 3 M z M m c X V v d D s s J n F 1 b 3 Q 7 Q 2 9 s d W 1 u N z M 0 J n F 1 b 3 Q 7 L C Z x d W 9 0 O 0 N v b H V t b j c z N S Z x d W 9 0 O y w m c X V v d D t D b 2 x 1 b W 4 3 M z Y m c X V v d D s s J n F 1 b 3 Q 7 Q 2 9 s d W 1 u N z M 3 J n F 1 b 3 Q 7 L C Z x d W 9 0 O 0 N v b H V t b j c z O C Z x d W 9 0 O y w m c X V v d D t D b 2 x 1 b W 4 3 M z k m c X V v d D s s J n F 1 b 3 Q 7 Q 2 9 s d W 1 u N z Q w J n F 1 b 3 Q 7 L C Z x d W 9 0 O 0 N v b H V t b j c 0 M S Z x d W 9 0 O y w m c X V v d D t D b 2 x 1 b W 4 3 N D I m c X V v d D s s J n F 1 b 3 Q 7 Q 2 9 s d W 1 u N z Q z J n F 1 b 3 Q 7 L C Z x d W 9 0 O 0 N v b H V t b j c 0 N C Z x d W 9 0 O y w m c X V v d D t D b 2 x 1 b W 4 3 N D U m c X V v d D s s J n F 1 b 3 Q 7 Q 2 9 s d W 1 u N z Q 2 J n F 1 b 3 Q 7 L C Z x d W 9 0 O 0 N v b H V t b j c 0 N y Z x d W 9 0 O y w m c X V v d D t D b 2 x 1 b W 4 3 N D g m c X V v d D s s J n F 1 b 3 Q 7 Q 2 9 s d W 1 u N z Q 5 J n F 1 b 3 Q 7 L C Z x d W 9 0 O 0 N v b H V t b j c 1 M C Z x d W 9 0 O y w m c X V v d D t D b 2 x 1 b W 4 3 N T E m c X V v d D s s J n F 1 b 3 Q 7 Q 2 9 s d W 1 u N z U y J n F 1 b 3 Q 7 L C Z x d W 9 0 O 0 N v b H V t b j c 1 M y Z x d W 9 0 O y w m c X V v d D t D b 2 x 1 b W 4 3 N T Q m c X V v d D s s J n F 1 b 3 Q 7 Q 2 9 s d W 1 u N z U 1 J n F 1 b 3 Q 7 L C Z x d W 9 0 O 0 N v b H V t b j c 1 N i Z x d W 9 0 O y w m c X V v d D t D b 2 x 1 b W 4 3 N T c m c X V v d D s s J n F 1 b 3 Q 7 Q 2 9 s d W 1 u N z U 4 J n F 1 b 3 Q 7 L C Z x d W 9 0 O 0 N v b H V t b j c 1 O S Z x d W 9 0 O y w m c X V v d D t D b 2 x 1 b W 4 3 N j A m c X V v d D s s J n F 1 b 3 Q 7 Q 2 9 s d W 1 u N z Y x J n F 1 b 3 Q 7 L C Z x d W 9 0 O 0 N v b H V t b j c 2 M i Z x d W 9 0 O y w m c X V v d D t D b 2 x 1 b W 4 3 N j M m c X V v d D s s J n F 1 b 3 Q 7 Q 2 9 s d W 1 u N z Y 0 J n F 1 b 3 Q 7 L C Z x d W 9 0 O 0 N v b H V t b j c 2 N S Z x d W 9 0 O y w m c X V v d D t D b 2 x 1 b W 4 3 N j Y m c X V v d D s s J n F 1 b 3 Q 7 Q 2 9 s d W 1 u N z Y 3 J n F 1 b 3 Q 7 L C Z x d W 9 0 O 0 N v b H V t b j c 2 O C Z x d W 9 0 O y w m c X V v d D t D b 2 x 1 b W 4 3 N j k m c X V v d D s s J n F 1 b 3 Q 7 Q 2 9 s d W 1 u N z c w J n F 1 b 3 Q 7 L C Z x d W 9 0 O 0 N v b H V t b j c 3 M S Z x d W 9 0 O y w m c X V v d D t D b 2 x 1 b W 4 3 N z I m c X V v d D s s J n F 1 b 3 Q 7 Q 2 9 s d W 1 u N z c z J n F 1 b 3 Q 7 L C Z x d W 9 0 O 0 N v b H V t b j c 3 N C Z x d W 9 0 O y w m c X V v d D t D b 2 x 1 b W 4 3 N z U m c X V v d D s s J n F 1 b 3 Q 7 Q 2 9 s d W 1 u N z c 2 J n F 1 b 3 Q 7 L C Z x d W 9 0 O 0 N v b H V t b j c 3 N y Z x d W 9 0 O y w m c X V v d D t D b 2 x 1 b W 4 3 N z g m c X V v d D s s J n F 1 b 3 Q 7 Q 2 9 s d W 1 u N z c 5 J n F 1 b 3 Q 7 L C Z x d W 9 0 O 0 N v b H V t b j c 4 M C Z x d W 9 0 O y w m c X V v d D t D b 2 x 1 b W 4 3 O D E m c X V v d D s s J n F 1 b 3 Q 7 Q 2 9 s d W 1 u N z g y J n F 1 b 3 Q 7 L C Z x d W 9 0 O 0 N v b H V t b j c 4 M y Z x d W 9 0 O y w m c X V v d D t D b 2 x 1 b W 4 3 O D Q m c X V v d D s s J n F 1 b 3 Q 7 Q 2 9 s d W 1 u N z g 1 J n F 1 b 3 Q 7 L C Z x d W 9 0 O 0 N v b H V t b j c 4 N i Z x d W 9 0 O y w m c X V v d D t D b 2 x 1 b W 4 3 O D c m c X V v d D s s J n F 1 b 3 Q 7 Q 2 9 s d W 1 u N z g 4 J n F 1 b 3 Q 7 L C Z x d W 9 0 O 0 N v b H V t b j c 4 O S Z x d W 9 0 O y w m c X V v d D t D b 2 x 1 b W 4 3 O T A m c X V v d D s s J n F 1 b 3 Q 7 Q 2 9 s d W 1 u N z k x J n F 1 b 3 Q 7 L C Z x d W 9 0 O 0 N v b H V t b j c 5 M i Z x d W 9 0 O y w m c X V v d D t D b 2 x 1 b W 4 3 O T M m c X V v d D s s J n F 1 b 3 Q 7 Q 2 9 s d W 1 u N z k 0 J n F 1 b 3 Q 7 L C Z x d W 9 0 O 0 N v b H V t b j c 5 N S Z x d W 9 0 O y w m c X V v d D t D b 2 x 1 b W 4 3 O T Y m c X V v d D s s J n F 1 b 3 Q 7 Q 2 9 s d W 1 u N z k 3 J n F 1 b 3 Q 7 L C Z x d W 9 0 O 0 N v b H V t b j c 5 O C Z x d W 9 0 O y w m c X V v d D t D b 2 x 1 b W 4 3 O T k m c X V v d D s s J n F 1 b 3 Q 7 Q 2 9 s d W 1 u O D A w J n F 1 b 3 Q 7 L C Z x d W 9 0 O 0 N v b H V t b j g w M S Z x d W 9 0 O y w m c X V v d D t D b 2 x 1 b W 4 4 M D I m c X V v d D s s J n F 1 b 3 Q 7 Q 2 9 s d W 1 u O D A z J n F 1 b 3 Q 7 L C Z x d W 9 0 O 0 N v b H V t b j g w N C Z x d W 9 0 O y w m c X V v d D t D b 2 x 1 b W 4 4 M D U m c X V v d D s s J n F 1 b 3 Q 7 Q 2 9 s d W 1 u O D A 2 J n F 1 b 3 Q 7 L C Z x d W 9 0 O 0 N v b H V t b j g w N y Z x d W 9 0 O y w m c X V v d D t D b 2 x 1 b W 4 4 M D g m c X V v d D s s J n F 1 b 3 Q 7 Q 2 9 s d W 1 u O D A 5 J n F 1 b 3 Q 7 L C Z x d W 9 0 O 0 N v b H V t b j g x M C Z x d W 9 0 O y w m c X V v d D t D b 2 x 1 b W 4 4 M T E m c X V v d D s s J n F 1 b 3 Q 7 Q 2 9 s d W 1 u O D E y J n F 1 b 3 Q 7 L C Z x d W 9 0 O 0 N v b H V t b j g x M y Z x d W 9 0 O y w m c X V v d D t D b 2 x 1 b W 4 4 M T Q m c X V v d D s s J n F 1 b 3 Q 7 Q 2 9 s d W 1 u O D E 1 J n F 1 b 3 Q 7 L C Z x d W 9 0 O 0 N v b H V t b j g x N i Z x d W 9 0 O y w m c X V v d D t D b 2 x 1 b W 4 4 M T c m c X V v d D s s J n F 1 b 3 Q 7 Q 2 9 s d W 1 u O D E 4 J n F 1 b 3 Q 7 L C Z x d W 9 0 O 0 N v b H V t b j g x O S Z x d W 9 0 O y w m c X V v d D t D b 2 x 1 b W 4 4 M j A m c X V v d D s s J n F 1 b 3 Q 7 Q 2 9 s d W 1 u O D I x J n F 1 b 3 Q 7 L C Z x d W 9 0 O 0 N v b H V t b j g y M i Z x d W 9 0 O y w m c X V v d D t D b 2 x 1 b W 4 4 M j M m c X V v d D s s J n F 1 b 3 Q 7 Q 2 9 s d W 1 u O D I 0 J n F 1 b 3 Q 7 L C Z x d W 9 0 O 0 N v b H V t b j g y N S Z x d W 9 0 O y w m c X V v d D t D b 2 x 1 b W 4 4 M j Y m c X V v d D s s J n F 1 b 3 Q 7 Q 2 9 s d W 1 u O D I 3 J n F 1 b 3 Q 7 L C Z x d W 9 0 O 0 N v b H V t b j g y O C Z x d W 9 0 O y w m c X V v d D t D b 2 x 1 b W 4 4 M j k m c X V v d D s s J n F 1 b 3 Q 7 Q 2 9 s d W 1 u O D M w J n F 1 b 3 Q 7 L C Z x d W 9 0 O 0 N v b H V t b j g z M S Z x d W 9 0 O y w m c X V v d D t D b 2 x 1 b W 4 4 M z I m c X V v d D s s J n F 1 b 3 Q 7 Q 2 9 s d W 1 u O D M z J n F 1 b 3 Q 7 L C Z x d W 9 0 O 0 N v b H V t b j g z N C Z x d W 9 0 O y w m c X V v d D t D b 2 x 1 b W 4 4 M z U m c X V v d D s s J n F 1 b 3 Q 7 Q 2 9 s d W 1 u O D M 2 J n F 1 b 3 Q 7 L C Z x d W 9 0 O 0 N v b H V t b j g z N y Z x d W 9 0 O y w m c X V v d D t D b 2 x 1 b W 4 4 M z g m c X V v d D s s J n F 1 b 3 Q 7 Q 2 9 s d W 1 u O D M 5 J n F 1 b 3 Q 7 L C Z x d W 9 0 O 0 N v b H V t b j g 0 M C Z x d W 9 0 O y w m c X V v d D t D b 2 x 1 b W 4 4 N D E m c X V v d D s s J n F 1 b 3 Q 7 Q 2 9 s d W 1 u O D Q y J n F 1 b 3 Q 7 L C Z x d W 9 0 O 0 N v b H V t b j g 0 M y Z x d W 9 0 O y w m c X V v d D t D b 2 x 1 b W 4 4 N D Q m c X V v d D s s J n F 1 b 3 Q 7 Q 2 9 s d W 1 u O D Q 1 J n F 1 b 3 Q 7 L C Z x d W 9 0 O 0 N v b H V t b j g 0 N i Z x d W 9 0 O y w m c X V v d D t D b 2 x 1 b W 4 4 N D c m c X V v d D s s J n F 1 b 3 Q 7 Q 2 9 s d W 1 u O D Q 4 J n F 1 b 3 Q 7 L C Z x d W 9 0 O 0 N v b H V t b j g 0 O S Z x d W 9 0 O y w m c X V v d D t D b 2 x 1 b W 4 4 N T A m c X V v d D s s J n F 1 b 3 Q 7 Q 2 9 s d W 1 u O D U x J n F 1 b 3 Q 7 L C Z x d W 9 0 O 0 N v b H V t b j g 1 M i Z x d W 9 0 O y w m c X V v d D t D b 2 x 1 b W 4 4 N T M m c X V v d D s s J n F 1 b 3 Q 7 Q 2 9 s d W 1 u O D U 0 J n F 1 b 3 Q 7 L C Z x d W 9 0 O 0 N v b H V t b j g 1 N S Z x d W 9 0 O y w m c X V v d D t D b 2 x 1 b W 4 4 N T Y m c X V v d D s s J n F 1 b 3 Q 7 Q 2 9 s d W 1 u O D U 3 J n F 1 b 3 Q 7 L C Z x d W 9 0 O 0 N v b H V t b j g 1 O C Z x d W 9 0 O y w m c X V v d D t D b 2 x 1 b W 4 4 N T k m c X V v d D s s J n F 1 b 3 Q 7 Q 2 9 s d W 1 u O D Y w J n F 1 b 3 Q 7 L C Z x d W 9 0 O 0 N v b H V t b j g 2 M S Z x d W 9 0 O y w m c X V v d D t D b 2 x 1 b W 4 4 N j I m c X V v d D s s J n F 1 b 3 Q 7 Q 2 9 s d W 1 u O D Y z J n F 1 b 3 Q 7 L C Z x d W 9 0 O 0 N v b H V t b j g 2 N C Z x d W 9 0 O y w m c X V v d D t D b 2 x 1 b W 4 4 N j U m c X V v d D s s J n F 1 b 3 Q 7 Q 2 9 s d W 1 u O D Y 2 J n F 1 b 3 Q 7 L C Z x d W 9 0 O 0 N v b H V t b j g 2 N y Z x d W 9 0 O y w m c X V v d D t D b 2 x 1 b W 4 4 N j g m c X V v d D s s J n F 1 b 3 Q 7 Q 2 9 s d W 1 u O D Y 5 J n F 1 b 3 Q 7 L C Z x d W 9 0 O 0 N v b H V t b j g 3 M C Z x d W 9 0 O y w m c X V v d D t D b 2 x 1 b W 4 4 N z E m c X V v d D s s J n F 1 b 3 Q 7 Q 2 9 s d W 1 u O D c y J n F 1 b 3 Q 7 L C Z x d W 9 0 O 0 N v b H V t b j g 3 M y Z x d W 9 0 O y w m c X V v d D t D b 2 x 1 b W 4 4 N z Q m c X V v d D s s J n F 1 b 3 Q 7 Q 2 9 s d W 1 u O D c 1 J n F 1 b 3 Q 7 L C Z x d W 9 0 O 0 N v b H V t b j g 3 N i Z x d W 9 0 O y w m c X V v d D t D b 2 x 1 b W 4 4 N z c m c X V v d D s s J n F 1 b 3 Q 7 Q 2 9 s d W 1 u O D c 4 J n F 1 b 3 Q 7 L C Z x d W 9 0 O 0 N v b H V t b j g 3 O S Z x d W 9 0 O y w m c X V v d D t D b 2 x 1 b W 4 4 O D A m c X V v d D s s J n F 1 b 3 Q 7 Q 2 9 s d W 1 u O D g x J n F 1 b 3 Q 7 L C Z x d W 9 0 O 0 N v b H V t b j g 4 M i Z x d W 9 0 O y w m c X V v d D t D b 2 x 1 b W 4 4 O D M m c X V v d D s s J n F 1 b 3 Q 7 Q 2 9 s d W 1 u O D g 0 J n F 1 b 3 Q 7 L C Z x d W 9 0 O 0 N v b H V t b j g 4 N S Z x d W 9 0 O y w m c X V v d D t D b 2 x 1 b W 4 4 O D Y m c X V v d D s s J n F 1 b 3 Q 7 Q 2 9 s d W 1 u O D g 3 J n F 1 b 3 Q 7 L C Z x d W 9 0 O 0 N v b H V t b j g 4 O C Z x d W 9 0 O y w m c X V v d D t D b 2 x 1 b W 4 4 O D k m c X V v d D s s J n F 1 b 3 Q 7 Q 2 9 s d W 1 u O D k w J n F 1 b 3 Q 7 L C Z x d W 9 0 O 0 N v b H V t b j g 5 M S Z x d W 9 0 O y w m c X V v d D t D b 2 x 1 b W 4 4 O T I m c X V v d D s s J n F 1 b 3 Q 7 Q 2 9 s d W 1 u O D k z J n F 1 b 3 Q 7 L C Z x d W 9 0 O 0 N v b H V t b j g 5 N C Z x d W 9 0 O y w m c X V v d D t D b 2 x 1 b W 4 4 O T U m c X V v d D s s J n F 1 b 3 Q 7 Q 2 9 s d W 1 u O D k 2 J n F 1 b 3 Q 7 L C Z x d W 9 0 O 0 N v b H V t b j g 5 N y Z x d W 9 0 O y w m c X V v d D t D b 2 x 1 b W 4 4 O T g m c X V v d D s s J n F 1 b 3 Q 7 Q 2 9 s d W 1 u O D k 5 J n F 1 b 3 Q 7 L C Z x d W 9 0 O 0 N v b H V t b j k w M C Z x d W 9 0 O y w m c X V v d D t D b 2 x 1 b W 4 5 M D E m c X V v d D s s J n F 1 b 3 Q 7 Q 2 9 s d W 1 u O T A y J n F 1 b 3 Q 7 L C Z x d W 9 0 O 0 N v b H V t b j k w M y Z x d W 9 0 O y w m c X V v d D t D b 2 x 1 b W 4 5 M D Q m c X V v d D s s J n F 1 b 3 Q 7 Q 2 9 s d W 1 u O T A 1 J n F 1 b 3 Q 7 L C Z x d W 9 0 O 0 N v b H V t b j k w N i Z x d W 9 0 O y w m c X V v d D t D b 2 x 1 b W 4 5 M D c m c X V v d D s s J n F 1 b 3 Q 7 Q 2 9 s d W 1 u O T A 4 J n F 1 b 3 Q 7 L C Z x d W 9 0 O 0 N v b H V t b j k w O S Z x d W 9 0 O y w m c X V v d D t D b 2 x 1 b W 4 5 M T A m c X V v d D s s J n F 1 b 3 Q 7 Q 2 9 s d W 1 u O T E x J n F 1 b 3 Q 7 L C Z x d W 9 0 O 0 N v b H V t b j k x M i Z x d W 9 0 O y w m c X V v d D t D b 2 x 1 b W 4 5 M T M m c X V v d D s s J n F 1 b 3 Q 7 Q 2 9 s d W 1 u O T E 0 J n F 1 b 3 Q 7 L C Z x d W 9 0 O 0 N v b H V t b j k x N S Z x d W 9 0 O y w m c X V v d D t D b 2 x 1 b W 4 5 M T Y m c X V v d D s s J n F 1 b 3 Q 7 Q 2 9 s d W 1 u O T E 3 J n F 1 b 3 Q 7 L C Z x d W 9 0 O 0 N v b H V t b j k x O C Z x d W 9 0 O y w m c X V v d D t D b 2 x 1 b W 4 5 M T k m c X V v d D s s J n F 1 b 3 Q 7 Q 2 9 s d W 1 u O T I w J n F 1 b 3 Q 7 L C Z x d W 9 0 O 0 N v b H V t b j k y M S Z x d W 9 0 O y w m c X V v d D t D b 2 x 1 b W 4 5 M j I m c X V v d D s s J n F 1 b 3 Q 7 Q 2 9 s d W 1 u O T I z J n F 1 b 3 Q 7 L C Z x d W 9 0 O 0 N v b H V t b j k y N C Z x d W 9 0 O y w m c X V v d D t D b 2 x 1 b W 4 5 M j U m c X V v d D s s J n F 1 b 3 Q 7 Q 2 9 s d W 1 u O T I 2 J n F 1 b 3 Q 7 L C Z x d W 9 0 O 0 N v b H V t b j k y N y Z x d W 9 0 O y w m c X V v d D t D b 2 x 1 b W 4 5 M j g m c X V v d D s s J n F 1 b 3 Q 7 Q 2 9 s d W 1 u O T I 5 J n F 1 b 3 Q 7 L C Z x d W 9 0 O 0 N v b H V t b j k z M C Z x d W 9 0 O y w m c X V v d D t D b 2 x 1 b W 4 5 M z E m c X V v d D s s J n F 1 b 3 Q 7 Q 2 9 s d W 1 u O T M y J n F 1 b 3 Q 7 L C Z x d W 9 0 O 0 N v b H V t b j k z M y Z x d W 9 0 O y w m c X V v d D t D b 2 x 1 b W 4 5 M z Q m c X V v d D s s J n F 1 b 3 Q 7 Q 2 9 s d W 1 u O T M 1 J n F 1 b 3 Q 7 L C Z x d W 9 0 O 0 N v b H V t b j k z N i Z x d W 9 0 O y w m c X V v d D t D b 2 x 1 b W 4 5 M z c m c X V v d D s s J n F 1 b 3 Q 7 Q 2 9 s d W 1 u O T M 4 J n F 1 b 3 Q 7 L C Z x d W 9 0 O 0 N v b H V t b j k z O S Z x d W 9 0 O y w m c X V v d D t D b 2 x 1 b W 4 5 N D A m c X V v d D s s J n F 1 b 3 Q 7 Q 2 9 s d W 1 u O T Q x J n F 1 b 3 Q 7 L C Z x d W 9 0 O 0 N v b H V t b j k 0 M i Z x d W 9 0 O y w m c X V v d D t D b 2 x 1 b W 4 5 N D M m c X V v d D s s J n F 1 b 3 Q 7 Q 2 9 s d W 1 u O T Q 0 J n F 1 b 3 Q 7 L C Z x d W 9 0 O 0 N v b H V t b j k 0 N S Z x d W 9 0 O y w m c X V v d D t D b 2 x 1 b W 4 5 N D Y m c X V v d D s s J n F 1 b 3 Q 7 Q 2 9 s d W 1 u O T Q 3 J n F 1 b 3 Q 7 L C Z x d W 9 0 O 0 N v b H V t b j k 0 O C Z x d W 9 0 O y w m c X V v d D t D b 2 x 1 b W 4 5 N D k m c X V v d D s s J n F 1 b 3 Q 7 Q 2 9 s d W 1 u O T U w J n F 1 b 3 Q 7 L C Z x d W 9 0 O 0 N v b H V t b j k 1 M S Z x d W 9 0 O y w m c X V v d D t D b 2 x 1 b W 4 5 N T I m c X V v d D s s J n F 1 b 3 Q 7 Q 2 9 s d W 1 u O T U z J n F 1 b 3 Q 7 L C Z x d W 9 0 O 0 N v b H V t b j k 1 N C Z x d W 9 0 O y w m c X V v d D t D b 2 x 1 b W 4 5 N T U m c X V v d D s s J n F 1 b 3 Q 7 Q 2 9 s d W 1 u O T U 2 J n F 1 b 3 Q 7 L C Z x d W 9 0 O 0 N v b H V t b j k 1 N y Z x d W 9 0 O y w m c X V v d D t D b 2 x 1 b W 4 5 N T g m c X V v d D s s J n F 1 b 3 Q 7 Q 2 9 s d W 1 u O T U 5 J n F 1 b 3 Q 7 L C Z x d W 9 0 O 0 N v b H V t b j k 2 M C Z x d W 9 0 O y w m c X V v d D t D b 2 x 1 b W 4 5 N j E m c X V v d D s s J n F 1 b 3 Q 7 Q 2 9 s d W 1 u O T Y y J n F 1 b 3 Q 7 X S I g L z 4 8 R W 5 0 c n k g V H l w Z T 0 i R m l s b E N v b H V t b l R 5 c G V z I i B W Y W x 1 Z T 0 i c 0 J n V U Z C U V V G Q l F V R k J R V U Z C U V V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P S I g L z 4 8 R W 5 0 c n k g V H l w Z T 0 i R m l s b E x h c 3 R V c G R h d G V k I i B W Y W x 1 Z T 0 i Z D I w M j E t M D g t M z F U M T Y 6 M T c 6 N D A u M z E x N j Q z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9 Q R U M l M j B T d X B w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F N 1 c H B s e S 9 U Y W J s Z S U y M D E x J T I w L S U y M D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U E V D J T I w U 3 V w c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T d X B w b H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U E V D J T I w U 3 V w c G x 5 L 1 J l b W 9 2 Z W Q l M j B U b 3 A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F N 1 c H B s e S 9 Q c m 9 t b 3 R l Z C U y M E h l Y W R l c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1 B F Q y U y M F N 1 c H B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T d X B w b H k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Q R U M l M j B T d X B w b H k v U m V u Y W 1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E B Y e N R X M O E q k q f h H U W J C R Q A A A A A C A A A A A A A D Z g A A w A A A A B A A A A B 2 z Z b w y f s G c p s g e / E q m 4 a p A A A A A A S A A A C g A A A A E A A A A O U K e H e o q B B y H W c j Q R X 4 L Q d Q A A A A C 3 8 N B l h + 8 p C n a U j h 2 j d 2 7 / Y G J t g 6 n 8 9 e p L U t U 0 C I J 5 r P 2 g z L 0 z 2 Q I E 5 u N j 2 N q 9 P J R o u e m T 7 k 6 U K N 0 a 4 i b r 2 T / Q b p a L h j t 4 r O G l t y c u L h t I Y U A A A A B r f T x b R V V 1 m G 6 3 E A N v 0 A q x w W 6 u Q = < / D a t a M a s h u p > 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CFDB374B43A724A86778AEB79459632" ma:contentTypeVersion="9" ma:contentTypeDescription="Create a new document." ma:contentTypeScope="" ma:versionID="5a0fd2f496f97156f005a78ddbcf526a">
  <xsd:schema xmlns:xsd="http://www.w3.org/2001/XMLSchema" xmlns:xs="http://www.w3.org/2001/XMLSchema" xmlns:p="http://schemas.microsoft.com/office/2006/metadata/properties" xmlns:ns1="http://schemas.microsoft.com/sharepoint/v3" xmlns:ns2="cb546788-77f6-43e4-b0fc-b6015d66c9c2" xmlns:ns3="ce916e5b-969f-4d4a-8f95-9984e3c8a052" targetNamespace="http://schemas.microsoft.com/office/2006/metadata/properties" ma:root="true" ma:fieldsID="589992adb9117cc745c7efaa1642a610" ns1:_="" ns2:_="" ns3:_="">
    <xsd:import namespace="http://schemas.microsoft.com/sharepoint/v3"/>
    <xsd:import namespace="cb546788-77f6-43e4-b0fc-b6015d66c9c2"/>
    <xsd:import namespace="ce916e5b-969f-4d4a-8f95-9984e3c8a05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1:PublishingStartDate" minOccurs="0"/>
                <xsd:element ref="ns1:PublishingExpirationDate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PublishingStartDate" ma:index="10" nillable="true" ma:displayName="Scheduling Start Date" ma:description="Scheduling Start Date is a site column created by the Publishing feature. It is used to specify the date and time on which this page will first appear to site visitors." ma:internalName="PublishingStartDate">
      <xsd:simpleType>
        <xsd:restriction base="dms:Unknown"/>
      </xsd:simpleType>
    </xsd:element>
    <xsd:element name="PublishingExpirationDate" ma:index="11" nillable="true" ma:displayName="Scheduling End Date" ma:description="Scheduling End Date is a site column created by the Publishing feature. It is used to specify the date and time on which this page will no longer appear to site visitors." ma:internalName="PublishingExpirationDat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b546788-77f6-43e4-b0fc-b6015d66c9c2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e916e5b-969f-4d4a-8f95-9984e3c8a052" elementFormDefault="qualified">
    <xsd:import namespace="http://schemas.microsoft.com/office/2006/documentManagement/types"/>
    <xsd:import namespace="http://schemas.microsoft.com/office/infopath/2007/PartnerControls"/>
    <xsd:element name="SharedWithUsers" ma:index="15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6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9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E I A   a p i _ 8 d 3 7 1 0 f 5 - 9 3 a 1 - 4 3 d 0 - 8 f 7 d - 1 c 7 e 9 4 e b 3 f 5 d , O P E C _ 3 3 7 5 d 1 2 0 - 0 9 1 d - 4 0 c 3 - 8 2 1 4 - 9 0 d d c 6 3 9 0 c 6 f , I E A _ 6 f f 0 d b 4 e - b 7 4 7 - 4 3 3 1 - 9 4 6 7 - 5 7 8 f 6 1 9 1 f 9 6 f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 E I A   a p i 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 E I A   a p i 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 O P E C 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 O P E C 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 C o l u m n s \ W o r l d   o i l   d e m a n d   a n d   s u p p l y   b a l a n c e 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 C o l u m n s \ 4 Q 2 1 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 C o l u m n s \ 4 Q 2 2 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 2 0 2 1 - 0 9 - 0 3 T 1 1 : 2 5 : 3 0 . 3 0 1 3 4 5 7 + 0 1 : 0 0 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PublishingExpirationDate xmlns="http://schemas.microsoft.com/sharepoint/v3" xsi:nil="true"/>
    <PublishingStartDate xmlns="http://schemas.microsoft.com/sharepoint/v3" xsi:nil="true"/>
  </documentManagement>
</p:properties>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 E I A   a p i 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 E I A   a p i 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 V a l u e s < / K e y > < / D i a g r a m O b j e c t K e y > < D i a g r a m O b j e c t K e y > < K e y > M e a s u r e s \ S u m   o f   V a l u e s \ T a g I n f o \ F o r m u l a < / K e y > < / D i a g r a m O b j e c t K e y > < D i a g r a m O b j e c t K e y > < K e y > M e a s u r e s \ S u m   o f   V a l u e s \ T a g I n f o \ V a l u e < / K e y > < / D i a g r a m O b j e c t K e y > < D i a g r a m O b j e c t K e y > < K e y > C o l u m n s \ I t e m < / K e y > < / D i a g r a m O b j e c t K e y > < D i a g r a m O b j e c t K e y > < K e y > C o l u m n s \ D a t e < / K e y > < / D i a g r a m O b j e c t K e y > < D i a g r a m O b j e c t K e y > < K e y > C o l u m n s \ V a l u e s < / K e y > < / D i a g r a m O b j e c t K e y > < D i a g r a m O b j e c t K e y > < K e y > L i n k s \ & l t ; C o l u m n s \ S u m   o f   V a l u e s & g t ; - & l t ; M e a s u r e s \ V a l u e s & g t ; < / K e y > < / D i a g r a m O b j e c t K e y > < D i a g r a m O b j e c t K e y > < K e y > L i n k s \ & l t ; C o l u m n s \ S u m   o f   V a l u e s & g t ; - & l t ; M e a s u r e s \ V a l u e s & g t ; \ C O L U M N < / K e y > < / D i a g r a m O b j e c t K e y > < D i a g r a m O b j e c t K e y > < K e y > L i n k s \ & l t ; C o l u m n s \ S u m   o f   V a l u e s & g t ; - & l t ; M e a s u r e s \ V a l u e s & g t ; \ M E A S U R E 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 V a l u e s 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 V a l u e s \ T a g I n f o \ F o r m u l a 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 V a l u e s \ T a g I n f o \ V a l u e 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 V a l u e s & g t ; - & l t ; M e a s u r e s \ V a l u e s & g t ; 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 V a l u e s & g t ; - & l t ; M e a s u r e s \ V a l u e s & g t ; \ C O L U M N 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 V a l u e s & g t ; - & l t ; M e a s u r e s \ V a l u e s & g t ; \ M E A S U R E 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 O P E C 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 O P E C 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 C o l u m n 1 8 < / K e y > < / D i a g r a m O b j e c t K e y > < D i a g r a m O b j e c t K e y > < K e y > M e a s u r e s \ C o u n t   o f   C o l u m n 1 8 \ T a g I n f o \ F o r m u l a < / K e y > < / D i a g r a m O b j e c t K e y > < D i a g r a m O b j e c t K e y > < K e y > M e a s u r e s \ C o u n t   o f   C o l u m n 1 8 \ T a g I n f o \ V a l u e < / K e y > < / D i a g r a m O b j e c t K e y > < D i a g r a m O b j e c t K e y > < K e y > M e a s u r e s \ S u m   o f   1 Q 2 2 < / K e y > < / D i a g r a m O b j e c t K e y > < D i a g r a m O b j e c t K e y > < K e y > M e a s u r e s \ S u m   o f   1 Q 2 2 \ T a g I n f o \ F o r m u l a < / K e y > < / D i a g r a m O b j e c t K e y > < D i a g r a m O b j e c t K e y > < K e y > M e a s u r e s \ S u m   o f   1 Q 2 2 \ T a g I n f o \ V a l u e < / K e y > < / D i a g r a m O b j e c t K e y > < D i a g r a m O b j e c t K e y > < K e y > C o l u m n s \ W o r l d   o i l   d e m a n d   a n d   s u p p l y   b a l a n c e < / K e y > < / D i a g r a m O b j e c t K e y > < D i a g r a m O b j e c t K e y > < K e y > C o l u m n s \ 2 0 1 8 < / K e y > < / D i a g r a m O b j e c t K e y > < D i a g r a m O b j e c t K e y > < K e y > C o l u m n s \ 2 0 1 9 < / K e y > < / D i a g r a m O b j e c t K e y > < D i a g r a m O b j e c t K e y > < K e y > C o l u m n s \ 2 0 2 0 < / K e y > < / D i a g r a m O b j e c t K e y > < D i a g r a m O b j e c t K e y > < K e y > C o l u m n s \ 1 Q 2 1 < / K e y > < / D i a g r a m O b j e c t K e y > < D i a g r a m O b j e c t K e y > < K e y > C o l u m n s \ 2 Q 2 1 < / K e y > < / D i a g r a m O b j e c t K e y > < D i a g r a m O b j e c t K e y > < K e y > C o l u m n s \ 3 Q 2 1 < / K e y > < / D i a g r a m O b j e c t K e y > < D i a g r a m O b j e c t K e y > < K e y > C o l u m n s \ 4 Q 2 1 < / K e y > < / D i a g r a m O b j e c t K e y > < D i a g r a m O b j e c t K e y > < K e y > C o l u m n s \ 2 0 2 1 < / K e y > < / D i a g r a m O b j e c t K e y > < D i a g r a m O b j e c t K e y > < K e y > C o l u m n s \ 1 Q 2 2 < / K e y > < / D i a g r a m O b j e c t K e y > < D i a g r a m O b j e c t K e y > < K e y > C o l u m n s \ 2 Q 2 2 < / K e y > < / D i a g r a m O b j e c t K e y > < D i a g r a m O b j e c t K e y > < K e y > C o l u m n s \ 3 Q 2 2 < / K e y > < / D i a g r a m O b j e c t K e y > < D i a g r a m O b j e c t K e y > < K e y > C o l u m n s \ 4 Q 2 2 < / K e y > < / D i a g r a m O b j e c t K e y > < D i a g r a m O b j e c t K e y > < K e y > C o l u m n s \ 2 0 2 2 < / K e y > < / D i a g r a m O b j e c t K e y > < D i a g r a m O b j e c t K e y > < K e y > C o l u m n s \ C o l u m n 1 5 < / K e y > < / D i a g r a m O b j e c t K e y > < D i a g r a m O b j e c t K e y > < K e y > C o l u m n s \ C o l u m n 1 6 < / K e y > < / D i a g r a m O b j e c t K e y > < D i a g r a m O b j e c t K e y > < K e y > C o l u m n s \ C o l u m n 1 7 < / K e y > < / D i a g r a m O b j e c t K e y > < D i a g r a m O b j e c t K e y > < K e y > C o l u m n s \ C o l u m n 1 8 < / K e y > < / D i a g r a m O b j e c t K e y > < D i a g r a m O b j e c t K e y > < K e y > C o l u m n s \ C o l u m n 1 9 < / K e y > < / D i a g r a m O b j e c t K e y > < D i a g r a m O b j e c t K e y > < K e y > C o l u m n s \ C o l u m n 2 0 < / K e y > < / D i a g r a m O b j e c t K e y > < D i a g r a m O b j e c t K e y > < K e y > C o l u m n s \ C o l u m n 2 1 < / K e y > < / D i a g r a m O b j e c t K e y > < D i a g r a m O b j e c t K e y > < K e y > C o l u m n s \ C o l u m n 2 2 < / K e y > < / D i a g r a m O b j e c t K e y > < D i a g r a m O b j e c t K e y > < K e y > C o l u m n s \ C o l u m n 2 3 < / K e y > < / D i a g r a m O b j e c t K e y > < D i a g r a m O b j e c t K e y > < K e y > C o l u m n s \ C o l u m n 2 4 < / K e y > < / D i a g r a m O b j e c t K e y > < D i a g r a m O b j e c t K e y > < K e y > L i n k s \ & l t ; C o l u m n s \ C o u n t   o f   C o l u m n 1 8 & g t ; - & l t ; M e a s u r e s \ C o l u m n 1 8 & g t ; < / K e y > < / D i a g r a m O b j e c t K e y > < D i a g r a m O b j e c t K e y > < K e y > L i n k s \ & l t ; C o l u m n s \ C o u n t   o f   C o l u m n 1 8 & g t ; - & l t ; M e a s u r e s \ C o l u m n 1 8 & g t ; \ C O L U M N < / K e y > < / D i a g r a m O b j e c t K e y > < D i a g r a m O b j e c t K e y > < K e y > L i n k s \ & l t ; C o l u m n s \ C o u n t   o f   C o l u m n 1 8 & g t ; - & l t ; M e a s u r e s \ C o l u m n 1 8 & g t ; \ M E A S U R E < / K e y > < / D i a g r a m O b j e c t K e y > < D i a g r a m O b j e c t K e y > < K e y > L i n k s \ & l t ; C o l u m n s \ S u m   o f   1 Q 2 2 & g t ; - & l t ; M e a s u r e s \ 1 Q 2 2 & g t ; < / K e y > < / D i a g r a m O b j e c t K e y > < D i a g r a m O b j e c t K e y > < K e y > L i n k s \ & l t ; C o l u m n s \ S u m   o f   1 Q 2 2 & g t ; - & l t ; M e a s u r e s \ 1 Q 2 2 & g t ; \ C O L U M N < / K e y > < / D i a g r a m O b j e c t K e y > < D i a g r a m O b j e c t K e y > < K e y > L i n k s \ & l t ; C o l u m n s \ S u m   o f   1 Q 2 2 & g t ; - & l t ; M e a s u r e s \ 1 Q 2 2 & g t ; \ M E A S U R E 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 C o l u m n 1 8 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 C o l u m n 1 8 \ T a g I n f o \ F o r m u l a 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 C o l u m n 1 8 \ T a g I n f o \ V a l u e 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 1 Q 2 2 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 1 Q 2 2 \ T a g I n f o \ F o r m u l a 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 1 Q 2 2 \ T a g I n f o \ V a l u e 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 C o l u m n s \ W o r l d   o i l   d e m a n d   a n d   s u p p l y   b a l a n c e 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 C o l u m n s \ 2 0 1 8 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 C o l u m n s \ 2 0 1 9 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 C o l u m n s \ 2 0 2 0 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 C o l u m n s \ 1 Q 2 1 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 C o l u m n s \ 2 Q 2 1 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 C o l u m n s \ 3 Q 2 1 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 C o l u m n s \ 4 Q 2 1 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 C o l u m n s \ 2 0 2 1 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 C o l u m n s \ 1 Q 2 2 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 C o l u m n s \ 2 Q 2 2 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 C o l u m n s \ 3 Q 2 2 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 C o l u m n s \ 4 Q 2 2 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 C o l u m n s \ 2 0 2 2 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 C o l u m n s \ C o l u m n 1 5 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 C o l u m n s \ C o l u m n 1 6 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 C o l u m n s \ C o l u m n 1 7 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 C o l u m n s \ C o l u m n 1 8 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 C o l u m n s \ C o l u m n 1 9 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 C o l u m n s \ C o l u m n 2 0 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 C o l u m n s \ C o l u m n 2 1 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 C o l u m n s \ C o l u m n 2 2 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 C o l u m n s \ C o l u m n 2 3 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 C o l u m n s \ C o l u m n 2 4 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 C o l u m n 1 8 & g t ; - & l t ; M e a s u r e s \ C o l u m n 1 8 & g t ; 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 C o l u m n 1 8 & g t ; - & l t ; M e a s u r e s \ C o l u m n 1 8 & g t ; \ C O L U M N 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 C o l u m n 1 8 & g t ; - & l t ; M e a s u r e s \ C o l u m n 1 8 & g t ; \ M E A S U R E 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 1 Q 2 2 & g t ; - & l t ; M e a s u r e s \ 1 Q 2 2 & g t ; 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 1 Q 2 2 & g t ; - & l t ; M e a s u r e s \ 1 Q 2 2 & g t ; \ C O L U M N 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 1 Q 2 2 & g t ; - & l t ; M e a s u r e s \ 1 Q 2 2 & g t ; \ M E A S U R E 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O P E C _ 3 3 7 5 d 1 2 0 - 0 9 1 d - 4 0 c 3 - 8 2 1 4 - 9 0 d d c 6 3 9 0 c 6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 W o r l d   o i l   d e m a n d   a n d   s u p p l y   b a l a n c e < / s t r i n g > < / k e y > < v a l u e > < i n t > 2 6 7 < / i n t > < / v a l u e > < / i t e m > < i t e m > < k e y > < s t r i n g > 2 0 1 8 < / s t r i n g > < / k e y > < v a l u e > < i n t > 6 4 < / i n t > < / v a l u e > < / i t e m > < i t e m > < k e y > < s t r i n g > 2 0 1 9 < / s t r i n g > < / k e y > < v a l u e > < i n t > 6 4 < / i n t > < / v a l u e > < / i t e m > < i t e m > < k e y > < s t r i n g > 2 0 2 0 < / s t r i n g > < / k e y > < v a l u e > < i n t > 6 4 < / i n t > < / v a l u e > < / i t e m > < i t e m > < k e y > < s t r i n g > 1 Q 2 1 < / s t r i n g > < / k e y > < v a l u e > < i n t > 6 7 < / i n t > < / v a l u e > < / i t e m > < i t e m > < k e y > < s t r i n g > 2 Q 2 1 < / s t r i n g > < / k e y > < v a l u e > < i n t > 6 7 < / i n t > < / v a l u e > < / i t e m > < i t e m > < k e y > < s t r i n g > 3 Q 2 1 < / s t r i n g > < / k e y > < v a l u e > < i n t > 6 7 < / i n t > < / v a l u e > < / i t e m > < i t e m > < k e y > < s t r i n g > 4 Q 2 1 < / s t r i n g > < / k e y > < v a l u e > < i n t > 6 7 < / i n t > < / v a l u e > < / i t e m > < i t e m > < k e y > < s t r i n g > 2 0 2 1 < / s t r i n g > < / k e y > < v a l u e > < i n t > 6 4 < / i n t > < / v a l u e > < / i t e m > < i t e m > < k e y > < s t r i n g > 1 Q 2 2 < / s t r i n g > < / k e y > < v a l u e > < i n t > 6 7 < / i n t > < / v a l u e > < / i t e m > < i t e m > < k e y > < s t r i n g > 2 Q 2 2 < / s t r i n g > < / k e y > < v a l u e > < i n t > 6 7 < / i n t > < / v a l u e > < / i t e m > < i t e m > < k e y > < s t r i n g > 3 Q 2 2 < / s t r i n g > < / k e y > < v a l u e > < i n t > 6 7 < / i n t > < / v a l u e > < / i t e m > < i t e m > < k e y > < s t r i n g > 4 Q 2 2 < / s t r i n g > < / k e y > < v a l u e > < i n t > 6 7 < / i n t > < / v a l u e > < / i t e m > < i t e m > < k e y > < s t r i n g > 2 0 2 2 < / s t r i n g > < / k e y > < v a l u e > < i n t > 6 4 < / i n t > < / v a l u e > < / i t e m > < i t e m > < k e y > < s t r i n g > C o l u m n 1 5 < / s t r i n g > < / k e y > < v a l u e > < i n t > 9 8 < / i n t > < / v a l u e > < / i t e m > < i t e m > < k e y > < s t r i n g > C o l u m n 1 6 < / s t r i n g > < / k e y > < v a l u e > < i n t > 9 8 < / i n t > < / v a l u e > < / i t e m > < i t e m > < k e y > < s t r i n g > C o l u m n 1 7 < / s t r i n g > < / k e y > < v a l u e > < i n t > 9 8 < / i n t > < / v a l u e > < / i t e m > < i t e m > < k e y > < s t r i n g > C o l u m n 1 8 < / s t r i n g > < / k e y > < v a l u e > < i n t > 9 8 < / i n t > < / v a l u e > < / i t e m > < i t e m > < k e y > < s t r i n g > C o l u m n 1 9 < / s t r i n g > < / k e y > < v a l u e > < i n t > 9 8 < / i n t > < / v a l u e > < / i t e m > < i t e m > < k e y > < s t r i n g > C o l u m n 2 0 < / s t r i n g > < / k e y > < v a l u e > < i n t > 9 8 < / i n t > < / v a l u e > < / i t e m > < i t e m > < k e y > < s t r i n g > C o l u m n 2 1 < / s t r i n g > < / k e y > < v a l u e > < i n t > 9 8 < / i n t > < / v a l u e > < / i t e m > < i t e m > < k e y > < s t r i n g > C o l u m n 2 2 < / s t r i n g > < / k e y > < v a l u e > < i n t > 9 8 < / i n t > < / v a l u e > < / i t e m > < i t e m > < k e y > < s t r i n g > C o l u m n 2 3 < / s t r i n g > < / k e y > < v a l u e > < i n t > 9 8 < / i n t > < / v a l u e > < / i t e m > < i t e m > < k e y > < s t r i n g > C o l u m n 2 4 < / s t r i n g > < / k e y > < v a l u e > < i n t > 9 8 < / i n t > < / v a l u e > < / i t e m > < / C o l u m n W i d t h s > < C o l u m n D i s p l a y I n d e x > < i t e m > < k e y > < s t r i n g > W o r l d   o i l   d e m a n d   a n d   s u p p l y   b a l a n c e < / s t r i n g > < / k e y > < v a l u e > < i n t > 0 < / i n t > < / v a l u e > < / i t e m > < i t e m > < k e y > < s t r i n g > 2 0 1 8 < / s t r i n g > < / k e y > < v a l u e > < i n t > 1 < / i n t > < / v a l u e > < / i t e m > < i t e m > < k e y > < s t r i n g > 2 0 1 9 < / s t r i n g > < / k e y > < v a l u e > < i n t > 2 < / i n t > < / v a l u e > < / i t e m > < i t e m > < k e y > < s t r i n g > 2 0 2 0 < / s t r i n g > < / k e y > < v a l u e > < i n t > 3 < / i n t > < / v a l u e > < / i t e m > < i t e m > < k e y > < s t r i n g > 1 Q 2 1 < / s t r i n g > < / k e y > < v a l u e > < i n t > 4 < / i n t > < / v a l u e > < / i t e m > < i t e m > < k e y > < s t r i n g > 2 Q 2 1 < / s t r i n g > < / k e y > < v a l u e > < i n t > 5 < / i n t > < / v a l u e > < / i t e m > < i t e m > < k e y > < s t r i n g > 3 Q 2 1 < / s t r i n g > < / k e y > < v a l u e > < i n t > 6 < / i n t > < / v a l u e > < / i t e m > < i t e m > < k e y > < s t r i n g > 4 Q 2 1 < / s t r i n g > < / k e y > < v a l u e > < i n t > 7 < / i n t > < / v a l u e > < / i t e m > < i t e m > < k e y > < s t r i n g > 2 0 2 1 < / s t r i n g > < / k e y > < v a l u e > < i n t > 8 < / i n t > < / v a l u e > < / i t e m > < i t e m > < k e y > < s t r i n g > 1 Q 2 2 < / s t r i n g > < / k e y > < v a l u e > < i n t > 9 < / i n t > < / v a l u e > < / i t e m > < i t e m > < k e y > < s t r i n g > 2 Q 2 2 < / s t r i n g > < / k e y > < v a l u e > < i n t > 1 0 < / i n t > < / v a l u e > < / i t e m > < i t e m > < k e y > < s t r i n g > 3 Q 2 2 < / s t r i n g > < / k e y > < v a l u e > < i n t > 1 1 < / i n t > < / v a l u e > < / i t e m > < i t e m > < k e y > < s t r i n g > 4 Q 2 2 < / s t r i n g > < / k e y > < v a l u e > < i n t > 1 2 < / i n t > < / v a l u e > < / i t e m > < i t e m > < k e y > < s t r i n g > 2 0 2 2 < / s t r i n g > < / k e y > < v a l u e > < i n t > 1 3 < / i n t > < / v a l u e > < / i t e m > < i t e m > < k e y > < s t r i n g > C o l u m n 1 5 < / s t r i n g > < / k e y > < v a l u e > < i n t > 1 4 < / i n t > < / v a l u e > < / i t e m > < i t e m > < k e y > < s t r i n g > C o l u m n 1 6 < / s t r i n g > < / k e y > < v a l u e > < i n t > 1 5 < / i n t > < / v a l u e > < / i t e m > < i t e m > < k e y > < s t r i n g > C o l u m n 1 7 < / s t r i n g > < / k e y > < v a l u e > < i n t > 1 6 < / i n t > < / v a l u e > < / i t e m > < i t e m > < k e y > < s t r i n g > C o l u m n 1 8 < / s t r i n g > < / k e y > < v a l u e > < i n t > 1 7 < / i n t > < / v a l u e > < / i t e m > < i t e m > < k e y > < s t r i n g > C o l u m n 1 9 < / s t r i n g > < / k e y > < v a l u e > < i n t > 1 8 < / i n t > < / v a l u e > < / i t e m > < i t e m > < k e y > < s t r i n g > C o l u m n 2 0 < / s t r i n g > < / k e y > < v a l u e > < i n t > 1 9 < / i n t > < / v a l u e > < / i t e m > < i t e m > < k e y > < s t r i n g > C o l u m n 2 1 < / s t r i n g > < / k e y > < v a l u e > < i n t > 2 0 < / i n t > < / v a l u e > < / i t e m > < i t e m > < k e y > < s t r i n g > C o l u m n 2 2 < / s t r i n g > < / k e y > < v a l u e > < i n t > 2 1 < / i n t > < / v a l u e > < / i t e m > < i t e m > < k e y > < s t r i n g > C o l u m n 2 3 < / s t r i n g > < / k e y > < v a l u e > < i n t > 2 2 < / i n t > < / v a l u e > < / i t e m > < i t e m > < k e y > < s t r i n g > C o l u m n 2 4 < / s t r i n g > < / k e y > < v a l u e > < i n t > 2 3 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O P E C _ 3 3 7 5 d 1 2 0 - 0 9 1 d - 4 0 c 3 - 8 2 1 4 - 9 0 d d c 6 3 9 0 c 6 f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E I A   a p i _ 8 d 3 7 1 0 f 5 - 9 3 a 1 - 4 3 d 0 - 8 f 7 d - 1 c 7 e 9 4 e b 3 f 5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 I t e m < / s t r i n g > < / k e y > < v a l u e > < i n t > 6 5 < / i n t > < / v a l u e > < / i t e m > < i t e m > < k e y > < s t r i n g > D a t e < / s t r i n g > < / k e y > < v a l u e > < i n t > 6 5 < / i n t > < / v a l u e > < / i t e m > < i t e m > < k e y > < s t r i n g > V a l u e s < / s t r i n g > < / k e y > < v a l u e > < i n t > 7 7 < / i n t > < / v a l u e > < / i t e m > < / C o l u m n W i d t h s > < C o l u m n D i s p l a y I n d e x > < i t e m > < k e y > < s t r i n g > I t e m 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 V a l u e s 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 E I A   a p i _ 8 d 3 7 1 0 f 5 - 9 3 a 1 - 4 3 d 0 - 8 f 7 d - 1 c 7 e 9 4 e b 3 f 5 d 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 O P E C _ 3 3 7 5 d 1 2 0 - 0 9 1 d - 4 0 c 3 - 8 2 1 4 - 9 0 d d c 6 3 9 0 c 6 f 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01563FE0-C9A9-4464-A3CC-8627D794AEC2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EBDBBFDC-6733-494B-B726-8128D6C0249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cb546788-77f6-43e4-b0fc-b6015d66c9c2"/>
    <ds:schemaRef ds:uri="ce916e5b-969f-4d4a-8f95-9984e3c8a05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90D2A46A-E0DA-47D9-9A24-1184295A3B48}">
  <ds:schemaRefs>
    <ds:schemaRef ds:uri="http://schemas.microsoft.com/sharepoint/v3/contenttype/forms"/>
  </ds:schemaRefs>
</ds:datastoreItem>
</file>

<file path=customXml/itemProps12.xml><?xml version="1.0" encoding="utf-8"?>
<ds:datastoreItem xmlns:ds="http://schemas.openxmlformats.org/officeDocument/2006/customXml" ds:itemID="{9B706AD9-DFF1-4520-9E11-3AFF2654A091}">
  <ds:schemaRefs/>
</ds:datastoreItem>
</file>

<file path=customXml/itemProps13.xml><?xml version="1.0" encoding="utf-8"?>
<ds:datastoreItem xmlns:ds="http://schemas.openxmlformats.org/officeDocument/2006/customXml" ds:itemID="{64D0A9FE-DE2D-45E5-AAB0-5137A6E266FA}">
  <ds:schemaRefs/>
</ds:datastoreItem>
</file>

<file path=customXml/itemProps14.xml><?xml version="1.0" encoding="utf-8"?>
<ds:datastoreItem xmlns:ds="http://schemas.openxmlformats.org/officeDocument/2006/customXml" ds:itemID="{710F2E94-20C7-4BB4-BB6E-37DD2DD44B00}">
  <ds:schemaRefs/>
</ds:datastoreItem>
</file>

<file path=customXml/itemProps15.xml><?xml version="1.0" encoding="utf-8"?>
<ds:datastoreItem xmlns:ds="http://schemas.openxmlformats.org/officeDocument/2006/customXml" ds:itemID="{57410729-1327-4A56-A7F0-A86D24F9E7C0}">
  <ds:schemaRefs/>
</ds:datastoreItem>
</file>

<file path=customXml/itemProps16.xml><?xml version="1.0" encoding="utf-8"?>
<ds:datastoreItem xmlns:ds="http://schemas.openxmlformats.org/officeDocument/2006/customXml" ds:itemID="{570D8E58-1FBA-4D6B-99AB-B3264900C2C9}">
  <ds:schemaRefs/>
</ds:datastoreItem>
</file>

<file path=customXml/itemProps17.xml><?xml version="1.0" encoding="utf-8"?>
<ds:datastoreItem xmlns:ds="http://schemas.openxmlformats.org/officeDocument/2006/customXml" ds:itemID="{D2AEB5EF-6AFF-4C5D-8E2F-D7CE1A96E70C}">
  <ds:schemaRefs/>
</ds:datastoreItem>
</file>

<file path=customXml/itemProps18.xml><?xml version="1.0" encoding="utf-8"?>
<ds:datastoreItem xmlns:ds="http://schemas.openxmlformats.org/officeDocument/2006/customXml" ds:itemID="{A21F6375-A208-4C48-A93F-28179733929A}">
  <ds:schemaRefs/>
</ds:datastoreItem>
</file>

<file path=customXml/itemProps19.xml><?xml version="1.0" encoding="utf-8"?>
<ds:datastoreItem xmlns:ds="http://schemas.openxmlformats.org/officeDocument/2006/customXml" ds:itemID="{87B1B619-4807-41AF-B9B8-6C9DF1791275}">
  <ds:schemaRefs>
    <ds:schemaRef ds:uri="http://purl.org/dc/terms/"/>
    <ds:schemaRef ds:uri="ce916e5b-969f-4d4a-8f95-9984e3c8a052"/>
    <ds:schemaRef ds:uri="http://schemas.microsoft.com/office/2006/documentManagement/types"/>
    <ds:schemaRef ds:uri="http://schemas.microsoft.com/office/infopath/2007/PartnerControls"/>
    <ds:schemaRef ds:uri="http://purl.org/dc/elements/1.1/"/>
    <ds:schemaRef ds:uri="http://schemas.microsoft.com/office/2006/metadata/properties"/>
    <ds:schemaRef ds:uri="http://schemas.microsoft.com/sharepoint/v3"/>
    <ds:schemaRef ds:uri="http://schemas.openxmlformats.org/package/2006/metadata/core-properties"/>
    <ds:schemaRef ds:uri="cb546788-77f6-43e4-b0fc-b6015d66c9c2"/>
    <ds:schemaRef ds:uri="http://www.w3.org/XML/1998/namespace"/>
    <ds:schemaRef ds:uri="http://purl.org/dc/dcmitype/"/>
  </ds:schemaRefs>
</ds:datastoreItem>
</file>

<file path=customXml/itemProps2.xml><?xml version="1.0" encoding="utf-8"?>
<ds:datastoreItem xmlns:ds="http://schemas.openxmlformats.org/officeDocument/2006/customXml" ds:itemID="{25DC8BA4-BCB3-496F-82DF-E3C3C75553CB}">
  <ds:schemaRefs/>
</ds:datastoreItem>
</file>

<file path=customXml/itemProps20.xml><?xml version="1.0" encoding="utf-8"?>
<ds:datastoreItem xmlns:ds="http://schemas.openxmlformats.org/officeDocument/2006/customXml" ds:itemID="{050F6E2E-B25F-4F8E-A9DB-CE742F3E5C0C}">
  <ds:schemaRefs/>
</ds:datastoreItem>
</file>

<file path=customXml/itemProps21.xml><?xml version="1.0" encoding="utf-8"?>
<ds:datastoreItem xmlns:ds="http://schemas.openxmlformats.org/officeDocument/2006/customXml" ds:itemID="{EDE2D4AA-C954-46C0-A3E7-AE8F3B890A38}">
  <ds:schemaRefs/>
</ds:datastoreItem>
</file>

<file path=customXml/itemProps3.xml><?xml version="1.0" encoding="utf-8"?>
<ds:datastoreItem xmlns:ds="http://schemas.openxmlformats.org/officeDocument/2006/customXml" ds:itemID="{1D5E5F3F-4936-42D7-A5FF-8D1CF22FAF5C}">
  <ds:schemaRefs/>
</ds:datastoreItem>
</file>

<file path=customXml/itemProps4.xml><?xml version="1.0" encoding="utf-8"?>
<ds:datastoreItem xmlns:ds="http://schemas.openxmlformats.org/officeDocument/2006/customXml" ds:itemID="{9A3F12F9-B1D6-44F9-A6E3-C3AAF6EDE357}">
  <ds:schemaRefs/>
</ds:datastoreItem>
</file>

<file path=customXml/itemProps5.xml><?xml version="1.0" encoding="utf-8"?>
<ds:datastoreItem xmlns:ds="http://schemas.openxmlformats.org/officeDocument/2006/customXml" ds:itemID="{B44128BB-4622-401A-B120-02668840B3E5}">
  <ds:schemaRefs/>
</ds:datastoreItem>
</file>

<file path=customXml/itemProps6.xml><?xml version="1.0" encoding="utf-8"?>
<ds:datastoreItem xmlns:ds="http://schemas.openxmlformats.org/officeDocument/2006/customXml" ds:itemID="{7E8277FC-2183-402F-90E3-2A551BF04037}">
  <ds:schemaRefs/>
</ds:datastoreItem>
</file>

<file path=customXml/itemProps7.xml><?xml version="1.0" encoding="utf-8"?>
<ds:datastoreItem xmlns:ds="http://schemas.openxmlformats.org/officeDocument/2006/customXml" ds:itemID="{173C2D5C-7EA4-4CCB-B3DA-760F62AC879B}">
  <ds:schemaRefs/>
</ds:datastoreItem>
</file>

<file path=customXml/itemProps8.xml><?xml version="1.0" encoding="utf-8"?>
<ds:datastoreItem xmlns:ds="http://schemas.openxmlformats.org/officeDocument/2006/customXml" ds:itemID="{B6DC9932-C2A1-4386-B955-91B1ECC8922C}">
  <ds:schemaRefs/>
</ds:datastoreItem>
</file>

<file path=customXml/itemProps9.xml><?xml version="1.0" encoding="utf-8"?>
<ds:datastoreItem xmlns:ds="http://schemas.openxmlformats.org/officeDocument/2006/customXml" ds:itemID="{537D695F-F2BF-446B-9E32-F81137DA5D2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</vt:i4>
      </vt:variant>
    </vt:vector>
  </HeadingPairs>
  <TitlesOfParts>
    <vt:vector size="7" baseType="lpstr">
      <vt:lpstr>Liquids</vt:lpstr>
      <vt:lpstr>IEA_pivot</vt:lpstr>
      <vt:lpstr>Constants</vt:lpstr>
      <vt:lpstr>Links</vt:lpstr>
      <vt:lpstr>Parameters</vt:lpstr>
      <vt:lpstr>eia_sum_values</vt:lpstr>
      <vt:lpstr>iea_sum_values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Afzal, Gibran</dc:creator>
  <cp:lastModifiedBy>Afzal, Gibran</cp:lastModifiedBy>
  <dcterms:created xsi:type="dcterms:W3CDTF">2021-08-27T13:07:10Z</dcterms:created>
  <dcterms:modified xsi:type="dcterms:W3CDTF">2021-09-15T08:24:15Z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0x0101002CFDB374B43A724A86778AEB79459632</vt:lpwstr>
  </property>
</Properties>
</file>